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6480" windowHeight="112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<sst xmlns="http://schemas.openxmlformats.org/spreadsheetml/2006/main" count="578" uniqueCount="372">
  <si>
    <t>1992-1995</t>
  </si>
  <si>
    <t>Mike Pagliarulo</t>
  </si>
  <si>
    <t>Dave Parker</t>
  </si>
  <si>
    <t>1980, 1990-1991</t>
  </si>
  <si>
    <t>Larry Parrish</t>
  </si>
  <si>
    <t>Jhonny Peralta</t>
  </si>
  <si>
    <t>2009-2013</t>
  </si>
  <si>
    <t>Tomas Perez</t>
  </si>
  <si>
    <t>2002-2004</t>
  </si>
  <si>
    <t>Brian Peterson</t>
  </si>
  <si>
    <t>Geno Petralli</t>
  </si>
  <si>
    <t>1988-1992</t>
  </si>
  <si>
    <t>Tony Phillips</t>
  </si>
  <si>
    <t>Jorge Piedra</t>
  </si>
  <si>
    <t>Juan Pierre</t>
  </si>
  <si>
    <t>Pitchers Hitting</t>
  </si>
  <si>
    <t>1993-1997,2000-2013</t>
  </si>
  <si>
    <t>Phil Plantier</t>
  </si>
  <si>
    <t>1992-1996</t>
  </si>
  <si>
    <t>Landon Powell</t>
  </si>
  <si>
    <t>Todd Pratt</t>
  </si>
  <si>
    <t>Curtis Pride</t>
  </si>
  <si>
    <t>Alex Presley</t>
  </si>
  <si>
    <t>Jason Pridie</t>
  </si>
  <si>
    <t>Omar Quintanilla</t>
  </si>
  <si>
    <t>Humbert Quintero</t>
  </si>
  <si>
    <t>Ryan Raburn</t>
  </si>
  <si>
    <t>2010-2012</t>
  </si>
  <si>
    <t>Joe Randa</t>
  </si>
  <si>
    <t>1998-2000</t>
  </si>
  <si>
    <t>Jeremy Reed</t>
  </si>
  <si>
    <t>Jody Reed</t>
  </si>
  <si>
    <t>1989-1992</t>
  </si>
  <si>
    <t>Shawn Riggins</t>
  </si>
  <si>
    <t>Brian Roberts</t>
  </si>
  <si>
    <t>2003-2012</t>
  </si>
  <si>
    <t>Dave Roberts</t>
  </si>
  <si>
    <t>Ivan Rodriguez</t>
  </si>
  <si>
    <t>1992-2009</t>
  </si>
  <si>
    <t>Liu Rodriguez</t>
  </si>
  <si>
    <t>Pete Rose</t>
  </si>
  <si>
    <t>1982-1987</t>
  </si>
  <si>
    <t>Joe Rudi</t>
  </si>
  <si>
    <t>Chris Sabo</t>
  </si>
  <si>
    <t>Lenn Sakata</t>
  </si>
  <si>
    <t>Luis Salazar</t>
  </si>
  <si>
    <t>Jared Sandburg</t>
  </si>
  <si>
    <t>Manny Sanguillen</t>
  </si>
  <si>
    <t>Omir Santos</t>
  </si>
  <si>
    <t>Kyle Seager</t>
  </si>
  <si>
    <t>Kevin Seitzer</t>
  </si>
  <si>
    <t>1993-1994</t>
  </si>
  <si>
    <t>Pat Sheridan</t>
  </si>
  <si>
    <t>1984-1987</t>
  </si>
  <si>
    <t>Tsioshi Shinjo</t>
  </si>
  <si>
    <t>Ted Simmons</t>
  </si>
  <si>
    <t>Mike Simms</t>
  </si>
  <si>
    <t>Roy Smalley</t>
  </si>
  <si>
    <t>1982-1986</t>
  </si>
  <si>
    <t>Reggie Smith</t>
  </si>
  <si>
    <t>Seth Smith</t>
  </si>
  <si>
    <t>Chris Snyder</t>
  </si>
  <si>
    <t>Sammy Sosa</t>
  </si>
  <si>
    <t>1999-2003</t>
  </si>
  <si>
    <t>Denard Span</t>
  </si>
  <si>
    <t>Kevin Stocker</t>
  </si>
  <si>
    <t>1994-2000</t>
  </si>
  <si>
    <t>Franklin Stubbs</t>
  </si>
  <si>
    <t>1989-1991</t>
  </si>
  <si>
    <t>Dale Sveum</t>
  </si>
  <si>
    <t>Reggie Taylor</t>
  </si>
  <si>
    <t>Garry Templeton</t>
  </si>
  <si>
    <t>Ryan Theriot</t>
  </si>
  <si>
    <t>Frank Thomas</t>
  </si>
  <si>
    <t>1991-2009</t>
  </si>
  <si>
    <t>Milt Thompson</t>
  </si>
  <si>
    <t>1986-1989</t>
  </si>
  <si>
    <t>Andre Thornton</t>
  </si>
  <si>
    <t>Ozzie Timmons</t>
  </si>
  <si>
    <t>Mark Trumbo</t>
  </si>
  <si>
    <t>Jon VanderWal</t>
  </si>
  <si>
    <t>1992-1997,2002-2004</t>
  </si>
  <si>
    <t>Ramon Vazquez</t>
  </si>
  <si>
    <t>Randy Velarde</t>
  </si>
  <si>
    <t>Shane Victorino</t>
  </si>
  <si>
    <t>2007-2008</t>
  </si>
  <si>
    <t>Hector Villanueva</t>
  </si>
  <si>
    <t>Fernando Vina</t>
  </si>
  <si>
    <t>1996-2003</t>
  </si>
  <si>
    <t>Omar Vizquel</t>
  </si>
  <si>
    <t>Jack Voigt</t>
  </si>
  <si>
    <t>Gary Ward</t>
  </si>
  <si>
    <t>John Wathan</t>
  </si>
  <si>
    <t>Bob Watson</t>
  </si>
  <si>
    <t>Lenny Webster</t>
  </si>
  <si>
    <t>1995-1999</t>
  </si>
  <si>
    <t>Eddie Williams</t>
  </si>
  <si>
    <t>1988-1990</t>
  </si>
  <si>
    <t>Brad Wilkerson</t>
  </si>
  <si>
    <t>Glenn Wilson</t>
  </si>
  <si>
    <t>1991, 1993</t>
  </si>
  <si>
    <t>Preston Wilson</t>
  </si>
  <si>
    <t>2004-2007</t>
  </si>
  <si>
    <t>John Wockenfuss</t>
  </si>
  <si>
    <t>Tony Womack</t>
  </si>
  <si>
    <t>2001, 2002</t>
  </si>
  <si>
    <t>Carl Yastrzemski</t>
  </si>
  <si>
    <t>1980-1981,1983-1984</t>
  </si>
  <si>
    <t>Gerald Young</t>
  </si>
  <si>
    <t>Luis Gonzalez</t>
  </si>
  <si>
    <t>Wiki Gonzalez</t>
  </si>
  <si>
    <t>200-2002</t>
  </si>
  <si>
    <t>Tony Graffanino</t>
  </si>
  <si>
    <t>Tommy Gregg</t>
  </si>
  <si>
    <t>1990-1991</t>
  </si>
  <si>
    <t>Wayne Gross</t>
  </si>
  <si>
    <t>Mark Grudzielenek</t>
  </si>
  <si>
    <t xml:space="preserve"> 1996-1998</t>
  </si>
  <si>
    <t>Aaron Guiel</t>
  </si>
  <si>
    <t>Ozzie Guillen</t>
  </si>
  <si>
    <t>Mel Hall</t>
  </si>
  <si>
    <t>1992-1993</t>
  </si>
  <si>
    <t>Josh Harrison</t>
  </si>
  <si>
    <t>Billy Hatcher</t>
  </si>
  <si>
    <t>1987-1995</t>
  </si>
  <si>
    <t>Mike Heath</t>
  </si>
  <si>
    <t>Larry Herndon</t>
  </si>
  <si>
    <t>1982-1983</t>
  </si>
  <si>
    <t>Mike Hessman</t>
  </si>
  <si>
    <t>2008-2009</t>
  </si>
  <si>
    <t>Butch Hobson</t>
  </si>
  <si>
    <t>Denny Hocking</t>
  </si>
  <si>
    <t>Matt Holliday</t>
  </si>
  <si>
    <t>2005-2011</t>
  </si>
  <si>
    <t>Tyler Houston</t>
  </si>
  <si>
    <t>Mike Huff</t>
  </si>
  <si>
    <t>1995-1996</t>
  </si>
  <si>
    <t>Luke Hughes</t>
  </si>
  <si>
    <t>Tim Hulett</t>
  </si>
  <si>
    <t>Mike Humphreys</t>
  </si>
  <si>
    <t>Butch Huskey</t>
  </si>
  <si>
    <t>1994, 1996-1998</t>
  </si>
  <si>
    <t>Jeff Huson</t>
  </si>
  <si>
    <t>Garth Iorg</t>
  </si>
  <si>
    <t>Reggie Jackson</t>
  </si>
  <si>
    <t>Stan Jefferson</t>
  </si>
  <si>
    <t>Brian Johnson</t>
  </si>
  <si>
    <t>1996-1997</t>
  </si>
  <si>
    <t>Lance Johnson</t>
  </si>
  <si>
    <t>1988,1992-1999)</t>
  </si>
  <si>
    <t>Lamar Johnson</t>
  </si>
  <si>
    <t>DID NOT PLAY</t>
  </si>
  <si>
    <t>Jacque Jones</t>
  </si>
  <si>
    <t>2000-2001,2006</t>
  </si>
  <si>
    <t>Brian Jordan</t>
  </si>
  <si>
    <t>Kevin Jodan</t>
  </si>
  <si>
    <t>Mike Jorgenson</t>
  </si>
  <si>
    <t>Ryan Kalish</t>
  </si>
  <si>
    <t>2011-2013</t>
  </si>
  <si>
    <t>Gabe Kapler</t>
  </si>
  <si>
    <t>2009-2010</t>
  </si>
  <si>
    <t>Ron Karkovice</t>
  </si>
  <si>
    <t>Junior Kennedy</t>
  </si>
  <si>
    <t>1981-1982</t>
  </si>
  <si>
    <t>Jeff Keppinger</t>
  </si>
  <si>
    <t>Ron Kittle</t>
  </si>
  <si>
    <t>1988-1991</t>
  </si>
  <si>
    <t>Wayne Krenchicki</t>
  </si>
  <si>
    <t>Chad Krueter</t>
  </si>
  <si>
    <t>Jeff Kunkel</t>
  </si>
  <si>
    <t>Lee Lacy</t>
  </si>
  <si>
    <t>1983-1985</t>
  </si>
  <si>
    <t>Steve Lake</t>
  </si>
  <si>
    <t>1984-1992</t>
  </si>
  <si>
    <t>Gene Larkin</t>
  </si>
  <si>
    <t>1991-1992</t>
  </si>
  <si>
    <t>Matt Lawton</t>
  </si>
  <si>
    <t>Derrek Lee</t>
  </si>
  <si>
    <t>2003-2011</t>
  </si>
  <si>
    <t>Johnny LeMaster</t>
  </si>
  <si>
    <t>1980,1982-1985</t>
  </si>
  <si>
    <t>Jim Leyritz</t>
  </si>
  <si>
    <t>Adam Lind</t>
  </si>
  <si>
    <t>Jose Lobaton</t>
  </si>
  <si>
    <t>Nook Logan</t>
  </si>
  <si>
    <t>2005-2008</t>
  </si>
  <si>
    <t>Luis Lopez</t>
  </si>
  <si>
    <t>Greg Luzinski</t>
  </si>
  <si>
    <t>1982-1985</t>
  </si>
  <si>
    <t>Steve Lyons</t>
  </si>
  <si>
    <t>Jose Macias</t>
  </si>
  <si>
    <t>Bill Madlock</t>
  </si>
  <si>
    <t>Ramon Martinez</t>
  </si>
  <si>
    <t>2001-2002</t>
  </si>
  <si>
    <t>Tino Martinez</t>
  </si>
  <si>
    <t>1998-2003</t>
  </si>
  <si>
    <t>Milt May</t>
  </si>
  <si>
    <t>Bake McBride</t>
  </si>
  <si>
    <t>Dave McKay</t>
  </si>
  <si>
    <t>Nate McLouth</t>
  </si>
  <si>
    <t>2007-2011</t>
  </si>
  <si>
    <t>Sam Mejias</t>
  </si>
  <si>
    <t>Mario Mendoza</t>
  </si>
  <si>
    <t>Travis Metcalf</t>
  </si>
  <si>
    <t>Darrel Miller</t>
  </si>
  <si>
    <t>Eddie Milner</t>
  </si>
  <si>
    <t>Bobby Mitchell</t>
  </si>
  <si>
    <t>1983-1984</t>
  </si>
  <si>
    <t>Bobby Molinaro</t>
  </si>
  <si>
    <t>Rick Monday</t>
  </si>
  <si>
    <t>1981-1984</t>
  </si>
  <si>
    <t>Melvin Mora</t>
  </si>
  <si>
    <t>Omar Moreno</t>
  </si>
  <si>
    <t>John Moses</t>
  </si>
  <si>
    <t>Jerry Mumphrey</t>
  </si>
  <si>
    <t>Dioner Navarro</t>
  </si>
  <si>
    <t>Yamico Navarro</t>
  </si>
  <si>
    <t>Rick Nelson</t>
  </si>
  <si>
    <t>Jeff Newman</t>
  </si>
  <si>
    <t>Warren Newson</t>
  </si>
  <si>
    <t>1994-1998</t>
  </si>
  <si>
    <t>Nelson Norman</t>
  </si>
  <si>
    <t>Mike O'Berry</t>
  </si>
  <si>
    <t>Ron Oester</t>
  </si>
  <si>
    <t>Troy O'Leary</t>
  </si>
  <si>
    <t>1996-2002</t>
  </si>
  <si>
    <t>Miguel Olivo</t>
  </si>
  <si>
    <t>2003-2004,2011-2013</t>
  </si>
  <si>
    <t>Joe Orsulak</t>
  </si>
  <si>
    <t>Jose Ortiz</t>
  </si>
  <si>
    <t>Dan Ortmeyer</t>
  </si>
  <si>
    <t>Lyle Overbay</t>
  </si>
  <si>
    <t>Spike Owen</t>
  </si>
  <si>
    <t>G</t>
  </si>
  <si>
    <t>AB</t>
  </si>
  <si>
    <t>RUNS</t>
  </si>
  <si>
    <t>HITS</t>
  </si>
  <si>
    <t>RBI</t>
  </si>
  <si>
    <t>2B</t>
  </si>
  <si>
    <t>3B</t>
  </si>
  <si>
    <t>HR</t>
  </si>
  <si>
    <t>BB</t>
  </si>
  <si>
    <t>K</t>
  </si>
  <si>
    <t>E</t>
  </si>
  <si>
    <t>SB</t>
  </si>
  <si>
    <t>CS</t>
  </si>
  <si>
    <t>HBP</t>
  </si>
  <si>
    <t>SAC</t>
  </si>
  <si>
    <t>SF</t>
  </si>
  <si>
    <t>DP</t>
  </si>
  <si>
    <t>AVG</t>
  </si>
  <si>
    <t>SLG</t>
  </si>
  <si>
    <t>OBP</t>
  </si>
  <si>
    <t>PA</t>
  </si>
  <si>
    <t>TB</t>
  </si>
  <si>
    <t>RC</t>
  </si>
  <si>
    <t>RC/27</t>
  </si>
  <si>
    <t>Bobby Abreu</t>
  </si>
  <si>
    <t>2012-2013</t>
  </si>
  <si>
    <t>Totals</t>
  </si>
  <si>
    <t>Tony Abreu</t>
  </si>
  <si>
    <t>Benny Agbayani</t>
  </si>
  <si>
    <t>2000-2002</t>
  </si>
  <si>
    <t>Mike Aldrete</t>
  </si>
  <si>
    <t>1987-1989</t>
  </si>
  <si>
    <t>Beau Allred</t>
  </si>
  <si>
    <t>Jose Altuve</t>
  </si>
  <si>
    <t>Reuben Amaro Jr.</t>
  </si>
  <si>
    <t>1993-1995</t>
  </si>
  <si>
    <t>Brian Anderson</t>
  </si>
  <si>
    <t>2006-2007</t>
  </si>
  <si>
    <t>Alan Ashby</t>
  </si>
  <si>
    <t>1983-1986</t>
  </si>
  <si>
    <t>Carlos Baerga</t>
  </si>
  <si>
    <t>1991-1998</t>
  </si>
  <si>
    <t>Mike Bailey</t>
  </si>
  <si>
    <t>Clint Barmes</t>
  </si>
  <si>
    <t>2005-2007</t>
  </si>
  <si>
    <t>Marty Barrett</t>
  </si>
  <si>
    <t>1985-1989</t>
  </si>
  <si>
    <t>Kimera Bartee</t>
  </si>
  <si>
    <t>Tony Batista</t>
  </si>
  <si>
    <t>1997-2002</t>
  </si>
  <si>
    <t>Adrian Beltre</t>
  </si>
  <si>
    <t>2003-2006</t>
  </si>
  <si>
    <t>Bruce Benedict</t>
  </si>
  <si>
    <t>Juan Benequez</t>
  </si>
  <si>
    <t>1984-1985</t>
  </si>
  <si>
    <t>Larry Bigbie</t>
  </si>
  <si>
    <t>Henry Blanco</t>
  </si>
  <si>
    <t>Jeff Blauser</t>
  </si>
  <si>
    <t>Aaron Boone</t>
  </si>
  <si>
    <t>1998-1999</t>
  </si>
  <si>
    <t>Rick Bosetti</t>
  </si>
  <si>
    <t>1981 Stats Lost</t>
  </si>
  <si>
    <t>John Bowker</t>
  </si>
  <si>
    <t>2009 - 2010</t>
  </si>
  <si>
    <t>Did not play</t>
  </si>
  <si>
    <t>Scott Bradley</t>
  </si>
  <si>
    <t>1989-1990</t>
  </si>
  <si>
    <t>Glenn Braggs</t>
  </si>
  <si>
    <t>Bob Brenly</t>
  </si>
  <si>
    <t>1986-1988</t>
  </si>
  <si>
    <t>Steve Buechele</t>
  </si>
  <si>
    <t>1994-1995</t>
  </si>
  <si>
    <t>Jay Buhner</t>
  </si>
  <si>
    <t>1993-2001</t>
  </si>
  <si>
    <t>Al Bumbry</t>
  </si>
  <si>
    <t>Ellis Burks</t>
  </si>
  <si>
    <t>1999-2001</t>
  </si>
  <si>
    <t>Jeff Burroughs</t>
  </si>
  <si>
    <t>1980-1981</t>
  </si>
  <si>
    <t>John Cangelosi</t>
  </si>
  <si>
    <t>1987-1990</t>
  </si>
  <si>
    <t>Brett Carroll</t>
  </si>
  <si>
    <t>2010-2011</t>
  </si>
  <si>
    <t>Vinny Castilla</t>
  </si>
  <si>
    <t>1994-1997</t>
  </si>
  <si>
    <t>Carmelo Castillo</t>
  </si>
  <si>
    <t>1986-1990</t>
  </si>
  <si>
    <t>Tota;s</t>
  </si>
  <si>
    <t>Ramon Castro</t>
  </si>
  <si>
    <t>2003-2004, 2012</t>
  </si>
  <si>
    <t>Dave Chalk</t>
  </si>
  <si>
    <t>Shin Soo Choo</t>
  </si>
  <si>
    <t>Alex Cintron</t>
  </si>
  <si>
    <t>Will Clark</t>
  </si>
  <si>
    <t>Edgard Clememte</t>
  </si>
  <si>
    <t>1999-2000</t>
  </si>
  <si>
    <t>Tim Corcoran</t>
  </si>
  <si>
    <t>1985-1986</t>
  </si>
  <si>
    <t>Rodney Craig</t>
  </si>
  <si>
    <t>Jose Cruz Jr.</t>
  </si>
  <si>
    <t>2001-2008</t>
  </si>
  <si>
    <t>Rich Dauer</t>
  </si>
  <si>
    <t>1980-1985</t>
  </si>
  <si>
    <t>Doug DeCinces</t>
  </si>
  <si>
    <t>1987-1988</t>
  </si>
  <si>
    <t>Wilson Delgago</t>
  </si>
  <si>
    <t>Rick Dempsey</t>
  </si>
  <si>
    <t>1983-1987</t>
  </si>
  <si>
    <t>Blake DeWitt</t>
  </si>
  <si>
    <t>2011-2012</t>
  </si>
  <si>
    <t>Total</t>
  </si>
  <si>
    <t>Mike Diaz</t>
  </si>
  <si>
    <t>Rob Ducey</t>
  </si>
  <si>
    <t>Jeff Duncan</t>
  </si>
  <si>
    <t>Shawon Dunston</t>
  </si>
  <si>
    <t>1986-1992</t>
  </si>
  <si>
    <t>Jim Edmonds</t>
  </si>
  <si>
    <t>Jacoby Ellsbury</t>
  </si>
  <si>
    <t>Barry Evans</t>
  </si>
  <si>
    <t>Carlton Fisk</t>
  </si>
  <si>
    <t>Scott Fletcher</t>
  </si>
  <si>
    <t>1984-1988</t>
  </si>
  <si>
    <t>Barry Foote</t>
  </si>
  <si>
    <t>Tim Foli</t>
  </si>
  <si>
    <t>George Foster</t>
  </si>
  <si>
    <t>1980-1982</t>
  </si>
  <si>
    <t>Micah Franklin</t>
  </si>
  <si>
    <t>Ryan Freel</t>
  </si>
  <si>
    <t>2004-2006</t>
  </si>
  <si>
    <t>Choo Freeman</t>
  </si>
  <si>
    <t>Rafael Furcal</t>
  </si>
  <si>
    <t>2002-2012</t>
  </si>
  <si>
    <t>Dave Gallagher</t>
  </si>
  <si>
    <t>1990-1993</t>
  </si>
  <si>
    <t>Jim Gantner</t>
  </si>
  <si>
    <t>Craig Gentry</t>
  </si>
  <si>
    <t>Jason Giambi</t>
  </si>
  <si>
    <t>Ross Gload</t>
  </si>
  <si>
    <t>2005, 2010-2011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</si>
</sst>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Verdana Bold"/>
      <family val="0"/>
    </font>
    <font>
      <b/>
      <sz val="11"/>
      <name val="Verdana Bold"/>
      <family val="0"/>
    </font>
    <font>
      <sz val="12"/>
      <name val="Arial"/>
      <family val="0"/>
    </font>
    <font>
      <sz val="12"/>
      <name val="Verdana"/>
      <family val="0"/>
    </font>
    <font>
      <b/>
      <sz val="12"/>
      <name val="Verdana"/>
      <family val="0"/>
    </font>
    <font>
      <b/>
      <sz val="11"/>
      <name val="Verdana"/>
      <family val="0"/>
    </font>
    <font>
      <sz val="11"/>
      <name val="Verdana Bold"/>
      <family val="0"/>
    </font>
    <font>
      <sz val="12"/>
      <color indexed="17"/>
      <name val="Arial"/>
      <family val="0"/>
    </font>
    <font>
      <sz val="10"/>
      <color indexed="17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9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164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1" fontId="10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" xfId="0" applyBorder="1" applyAlignment="1">
      <alignment/>
    </xf>
    <xf numFmtId="0" fontId="9" fillId="0" borderId="1" xfId="0" applyFont="1" applyBorder="1" applyAlignment="1">
      <alignment/>
    </xf>
    <xf numFmtId="164" fontId="9" fillId="0" borderId="1" xfId="0" applyNumberFormat="1" applyFont="1" applyBorder="1" applyAlignment="1">
      <alignment/>
    </xf>
    <xf numFmtId="1" fontId="9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9" fillId="2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64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164" fontId="9" fillId="2" borderId="1" xfId="0" applyNumberFormat="1" applyFont="1" applyFill="1" applyBorder="1" applyAlignment="1">
      <alignment/>
    </xf>
    <xf numFmtId="0" fontId="13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3" fontId="13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9" fillId="3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164" fontId="0" fillId="0" borderId="1" xfId="0" applyNumberFormat="1" applyBorder="1" applyAlignment="1">
      <alignment/>
    </xf>
    <xf numFmtId="3" fontId="12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12" fillId="0" borderId="0" xfId="0" applyFont="1" applyFill="1" applyBorder="1" applyAlignment="1">
      <alignment horizontal="left"/>
    </xf>
    <xf numFmtId="0" fontId="9" fillId="0" borderId="1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9" fillId="4" borderId="1" xfId="0" applyFont="1" applyFill="1" applyBorder="1" applyAlignment="1">
      <alignment/>
    </xf>
    <xf numFmtId="164" fontId="9" fillId="3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0" fontId="12" fillId="3" borderId="0" xfId="0" applyFont="1" applyFill="1" applyAlignment="1">
      <alignment/>
    </xf>
    <xf numFmtId="0" fontId="0" fillId="3" borderId="0" xfId="0" applyFill="1" applyAlignment="1">
      <alignment/>
    </xf>
    <xf numFmtId="164" fontId="9" fillId="2" borderId="0" xfId="0" applyNumberFormat="1" applyFont="1" applyFill="1" applyAlignment="1">
      <alignment/>
    </xf>
    <xf numFmtId="1" fontId="9" fillId="2" borderId="0" xfId="0" applyNumberFormat="1" applyFont="1" applyFill="1" applyAlignment="1">
      <alignment/>
    </xf>
    <xf numFmtId="2" fontId="9" fillId="2" borderId="0" xfId="0" applyNumberFormat="1" applyFont="1" applyFill="1" applyAlignment="1">
      <alignment/>
    </xf>
    <xf numFmtId="0" fontId="9" fillId="3" borderId="0" xfId="0" applyFont="1" applyFill="1" applyBorder="1" applyAlignment="1">
      <alignment/>
    </xf>
    <xf numFmtId="1" fontId="9" fillId="3" borderId="0" xfId="0" applyNumberFormat="1" applyFont="1" applyFill="1" applyAlignment="1">
      <alignment/>
    </xf>
    <xf numFmtId="2" fontId="9" fillId="3" borderId="0" xfId="0" applyNumberFormat="1" applyFont="1" applyFill="1" applyAlignment="1">
      <alignment/>
    </xf>
    <xf numFmtId="164" fontId="9" fillId="4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261"/>
  <sheetViews>
    <sheetView tabSelected="1" workbookViewId="0" topLeftCell="A1">
      <selection activeCell="A3" sqref="A3"/>
    </sheetView>
  </sheetViews>
  <sheetFormatPr defaultColWidth="11.00390625" defaultRowHeight="12.75"/>
  <cols>
    <col min="1" max="1" width="17.125" style="0" customWidth="1"/>
    <col min="2" max="2" width="4.75390625" style="0" customWidth="1"/>
    <col min="3" max="3" width="6.00390625" style="0" customWidth="1"/>
    <col min="4" max="5" width="5.125" style="0" customWidth="1"/>
    <col min="6" max="6" width="5.00390625" style="0" customWidth="1"/>
    <col min="7" max="9" width="4.75390625" style="0" customWidth="1"/>
    <col min="10" max="11" width="5.125" style="0" customWidth="1"/>
    <col min="12" max="14" width="4.75390625" style="0" customWidth="1"/>
    <col min="15" max="15" width="3.875" style="0" customWidth="1"/>
    <col min="16" max="16" width="4.375" style="0" customWidth="1"/>
    <col min="17" max="17" width="4.25390625" style="0" customWidth="1"/>
    <col min="18" max="18" width="4.125" style="0" customWidth="1"/>
    <col min="19" max="21" width="6.00390625" style="0" customWidth="1"/>
    <col min="22" max="22" width="6.125" style="28" customWidth="1"/>
    <col min="23" max="23" width="5.125" style="28" customWidth="1"/>
    <col min="24" max="24" width="4.75390625" style="30" customWidth="1"/>
    <col min="25" max="25" width="6.375" style="31" customWidth="1"/>
  </cols>
  <sheetData>
    <row r="1" spans="1:25" ht="15">
      <c r="A1" s="1"/>
      <c r="B1" s="2" t="s">
        <v>233</v>
      </c>
      <c r="C1" s="2" t="s">
        <v>234</v>
      </c>
      <c r="D1" s="2" t="s">
        <v>235</v>
      </c>
      <c r="E1" s="2" t="s">
        <v>236</v>
      </c>
      <c r="F1" s="2" t="s">
        <v>237</v>
      </c>
      <c r="G1" s="2" t="s">
        <v>238</v>
      </c>
      <c r="H1" s="2" t="s">
        <v>239</v>
      </c>
      <c r="I1" s="2" t="s">
        <v>240</v>
      </c>
      <c r="J1" s="2" t="s">
        <v>241</v>
      </c>
      <c r="K1" s="2" t="s">
        <v>242</v>
      </c>
      <c r="L1" s="2" t="s">
        <v>243</v>
      </c>
      <c r="M1" s="2" t="s">
        <v>244</v>
      </c>
      <c r="N1" s="2" t="s">
        <v>245</v>
      </c>
      <c r="O1" s="2" t="s">
        <v>246</v>
      </c>
      <c r="P1" s="2" t="s">
        <v>247</v>
      </c>
      <c r="Q1" s="2" t="s">
        <v>248</v>
      </c>
      <c r="R1" s="2" t="s">
        <v>249</v>
      </c>
      <c r="S1" s="2" t="s">
        <v>250</v>
      </c>
      <c r="T1" s="2" t="s">
        <v>251</v>
      </c>
      <c r="U1" s="2" t="s">
        <v>252</v>
      </c>
      <c r="V1" s="3" t="s">
        <v>253</v>
      </c>
      <c r="W1" s="3" t="s">
        <v>254</v>
      </c>
      <c r="X1" s="4" t="s">
        <v>255</v>
      </c>
      <c r="Y1" s="5" t="s">
        <v>256</v>
      </c>
    </row>
    <row r="2" spans="1:25" ht="15.75">
      <c r="A2" s="6" t="s">
        <v>257</v>
      </c>
      <c r="B2" s="7"/>
      <c r="C2" s="8" t="s">
        <v>258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9"/>
      <c r="X2" s="10"/>
      <c r="Y2" s="11"/>
    </row>
    <row r="3" spans="1:25" ht="15.75">
      <c r="A3" s="12">
        <v>2012</v>
      </c>
      <c r="B3" s="13">
        <v>149</v>
      </c>
      <c r="C3" s="13">
        <v>518</v>
      </c>
      <c r="D3" s="13">
        <v>64</v>
      </c>
      <c r="E3" s="13">
        <v>131</v>
      </c>
      <c r="F3" s="13">
        <v>38</v>
      </c>
      <c r="G3" s="13">
        <v>33</v>
      </c>
      <c r="H3" s="13">
        <v>2</v>
      </c>
      <c r="I3" s="13">
        <v>4</v>
      </c>
      <c r="J3" s="13">
        <v>75</v>
      </c>
      <c r="K3" s="13">
        <v>91</v>
      </c>
      <c r="L3" s="13">
        <v>5</v>
      </c>
      <c r="M3" s="13">
        <v>26</v>
      </c>
      <c r="N3" s="13">
        <v>13</v>
      </c>
      <c r="O3" s="13">
        <v>0</v>
      </c>
      <c r="P3" s="13">
        <v>0</v>
      </c>
      <c r="Q3" s="13">
        <v>2</v>
      </c>
      <c r="R3" s="13">
        <v>8</v>
      </c>
      <c r="S3" s="14">
        <f>E3/C3</f>
        <v>0.2528957528957529</v>
      </c>
      <c r="T3" s="14">
        <f>((I3*3)+(H3*2)+G3+E3)/C3</f>
        <v>0.3474903474903475</v>
      </c>
      <c r="U3" s="14">
        <f>(E3+J3+O3)/(C3+J3+O3+Q3)</f>
        <v>0.346218487394958</v>
      </c>
      <c r="V3" s="15">
        <f>(C3+J3+O3+P3+Q3)</f>
        <v>595</v>
      </c>
      <c r="W3" s="15">
        <f>E3+G3+(H3*2)+(I3*3)</f>
        <v>180</v>
      </c>
      <c r="X3" s="16">
        <f>((E3+J3+O3-N3-R3)*(W3+(0.26*(J3+O3)+(0.52*(P3+Q3+M3))))/(C3+J3+O3+P3+Q3))</f>
        <v>66.55647058823529</v>
      </c>
      <c r="Y3" s="17">
        <f>(((X3*(3*1458))/162)/(C3-E3+P3+Q3+N3+R3))</f>
        <v>4.382987087517933</v>
      </c>
    </row>
    <row r="4" spans="1:25" ht="15.75">
      <c r="A4" s="18">
        <v>2013</v>
      </c>
      <c r="B4" s="19">
        <v>78</v>
      </c>
      <c r="C4" s="19">
        <v>206</v>
      </c>
      <c r="D4" s="19">
        <v>29</v>
      </c>
      <c r="E4" s="19">
        <v>53</v>
      </c>
      <c r="F4" s="19">
        <v>21</v>
      </c>
      <c r="G4" s="19">
        <v>4</v>
      </c>
      <c r="H4" s="19">
        <v>2</v>
      </c>
      <c r="I4" s="19">
        <v>6</v>
      </c>
      <c r="J4" s="19">
        <v>27</v>
      </c>
      <c r="K4" s="19">
        <v>60</v>
      </c>
      <c r="L4" s="19">
        <v>1</v>
      </c>
      <c r="M4" s="19">
        <v>6</v>
      </c>
      <c r="N4" s="19">
        <v>3</v>
      </c>
      <c r="O4" s="19">
        <v>0</v>
      </c>
      <c r="P4" s="19">
        <v>0</v>
      </c>
      <c r="Q4" s="19">
        <v>1</v>
      </c>
      <c r="R4" s="19">
        <v>6</v>
      </c>
      <c r="S4" s="20">
        <f>E4/C4</f>
        <v>0.25728155339805825</v>
      </c>
      <c r="T4" s="20">
        <f>((I4*3)+(H4*2)+G4+E4)/C4</f>
        <v>0.38349514563106796</v>
      </c>
      <c r="U4" s="20">
        <f>(E4+J4+O4)/(C4+J4+O4+Q4)</f>
        <v>0.3418803418803419</v>
      </c>
      <c r="V4" s="21">
        <f>(C4+J4+O4+P4+Q4)</f>
        <v>234</v>
      </c>
      <c r="W4" s="21">
        <f>E4+G4+(H4*2)+(I4*3)</f>
        <v>79</v>
      </c>
      <c r="X4" s="22">
        <f>((E4+J4+O4-N4-R4)*(W4+(0.26*(J4+O4)+(0.52*(P4+Q4+M4))))/(C4+J4+O4+P4+Q4))</f>
        <v>27.204529914529914</v>
      </c>
      <c r="Y4" s="23">
        <f>(((X4*(3*1458))/162)/(C4-E4+P4+Q4+N4+R4))</f>
        <v>4.506271826333176</v>
      </c>
    </row>
    <row r="5" spans="1:25" ht="15.75">
      <c r="A5" s="24" t="s">
        <v>259</v>
      </c>
      <c r="B5" s="13">
        <f>SUM(B3:B4)</f>
        <v>227</v>
      </c>
      <c r="C5" s="13">
        <f aca="true" t="shared" si="0" ref="C5:R5">SUM(C3:C4)</f>
        <v>724</v>
      </c>
      <c r="D5" s="13">
        <f t="shared" si="0"/>
        <v>93</v>
      </c>
      <c r="E5" s="13">
        <f t="shared" si="0"/>
        <v>184</v>
      </c>
      <c r="F5" s="13">
        <f t="shared" si="0"/>
        <v>59</v>
      </c>
      <c r="G5" s="13">
        <f t="shared" si="0"/>
        <v>37</v>
      </c>
      <c r="H5" s="13">
        <f t="shared" si="0"/>
        <v>4</v>
      </c>
      <c r="I5" s="13">
        <f t="shared" si="0"/>
        <v>10</v>
      </c>
      <c r="J5" s="13">
        <f t="shared" si="0"/>
        <v>102</v>
      </c>
      <c r="K5" s="13">
        <f t="shared" si="0"/>
        <v>151</v>
      </c>
      <c r="L5" s="13">
        <f t="shared" si="0"/>
        <v>6</v>
      </c>
      <c r="M5" s="13">
        <f t="shared" si="0"/>
        <v>32</v>
      </c>
      <c r="N5" s="13">
        <f t="shared" si="0"/>
        <v>16</v>
      </c>
      <c r="O5" s="13">
        <f t="shared" si="0"/>
        <v>0</v>
      </c>
      <c r="P5" s="13">
        <f t="shared" si="0"/>
        <v>0</v>
      </c>
      <c r="Q5" s="13">
        <f t="shared" si="0"/>
        <v>3</v>
      </c>
      <c r="R5" s="13">
        <f t="shared" si="0"/>
        <v>14</v>
      </c>
      <c r="S5" s="14">
        <f>E5/C5</f>
        <v>0.2541436464088398</v>
      </c>
      <c r="T5" s="14">
        <f>((I5*3)+(H5*2)+G5+E5)/C5</f>
        <v>0.35773480662983426</v>
      </c>
      <c r="U5" s="14">
        <f>(E5+J5+O5)/(C5+J5+O5+Q5)</f>
        <v>0.34499396863691195</v>
      </c>
      <c r="V5" s="15">
        <f>(C5+J5+O5+P5+Q5)</f>
        <v>829</v>
      </c>
      <c r="W5" s="15">
        <f>E5+G5+(H5*2)+(I5*3)</f>
        <v>259</v>
      </c>
      <c r="X5" s="16">
        <f>((E5+J5+O5-N5-R5)*(W5+(0.26*(J5+O5)+(0.52*(P5+Q5+M5))))/(C5+J5+O5+P5+Q5))</f>
        <v>93.79049457177322</v>
      </c>
      <c r="Y5" s="17">
        <f>(((X5*(3*1458))/162)/(C5-E5+P5+Q5+N5+R5))</f>
        <v>4.419447388198738</v>
      </c>
    </row>
    <row r="6" spans="1:25" ht="15.75">
      <c r="A6" s="6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V6"/>
      <c r="W6"/>
      <c r="X6"/>
      <c r="Y6"/>
    </row>
    <row r="7" spans="1:25" ht="15.75">
      <c r="A7" s="25" t="s">
        <v>260</v>
      </c>
      <c r="B7" s="26"/>
      <c r="C7" s="27">
        <v>2008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V7"/>
      <c r="W7"/>
      <c r="X7"/>
      <c r="Y7"/>
    </row>
    <row r="8" spans="1:25" ht="15">
      <c r="A8">
        <v>2008</v>
      </c>
      <c r="B8" s="28">
        <v>29</v>
      </c>
      <c r="C8" s="28">
        <v>76</v>
      </c>
      <c r="D8" s="28">
        <v>10</v>
      </c>
      <c r="E8" s="28">
        <v>20</v>
      </c>
      <c r="F8" s="28">
        <v>12</v>
      </c>
      <c r="G8" s="28">
        <v>4</v>
      </c>
      <c r="H8" s="28">
        <v>0</v>
      </c>
      <c r="I8" s="28">
        <v>0</v>
      </c>
      <c r="J8" s="28">
        <v>6</v>
      </c>
      <c r="K8" s="28">
        <v>8</v>
      </c>
      <c r="L8" s="28">
        <v>1</v>
      </c>
      <c r="M8" s="28">
        <v>0</v>
      </c>
      <c r="N8" s="28">
        <v>0</v>
      </c>
      <c r="O8" s="28">
        <v>3</v>
      </c>
      <c r="P8" s="28">
        <v>0</v>
      </c>
      <c r="Q8" s="28">
        <v>0</v>
      </c>
      <c r="R8" s="28">
        <v>3</v>
      </c>
      <c r="S8" s="29">
        <f>E8/C8</f>
        <v>0.2631578947368421</v>
      </c>
      <c r="T8" s="29">
        <f>((I8*3)+(H8*2)+G8+E8)/C8</f>
        <v>0.3157894736842105</v>
      </c>
      <c r="U8" s="29">
        <f>(E8+J8+O8)/(C8+J8+O8+Q8)</f>
        <v>0.3411764705882353</v>
      </c>
      <c r="V8" s="28">
        <f>(C8+J8+O8+P8+Q8)</f>
        <v>85</v>
      </c>
      <c r="W8" s="28">
        <f>E8+G8+(H8*2)+(I8*3)</f>
        <v>24</v>
      </c>
      <c r="X8" s="30">
        <f>((E8+J8+O8-N8-R8)*(W8+(0.26*(J8+O8)+(0.52*(P8+Q8+M8))))/(C8+J8+O8+P8+Q8))</f>
        <v>8.05694117647059</v>
      </c>
      <c r="Y8" s="31">
        <f>(((X8*(3*1458))/162)/(C8-E8+P8+Q8+N8+R8))</f>
        <v>3.687074775672982</v>
      </c>
    </row>
    <row r="10" spans="1:5" ht="15.75">
      <c r="A10" s="32" t="s">
        <v>261</v>
      </c>
      <c r="B10" s="32"/>
      <c r="C10" s="33" t="s">
        <v>262</v>
      </c>
      <c r="E10" s="33"/>
    </row>
    <row r="11" spans="1:25" ht="15">
      <c r="A11">
        <v>2000</v>
      </c>
      <c r="B11" s="28">
        <v>68</v>
      </c>
      <c r="C11" s="28">
        <v>199</v>
      </c>
      <c r="D11" s="28">
        <v>30</v>
      </c>
      <c r="E11" s="28">
        <v>49</v>
      </c>
      <c r="F11" s="28">
        <v>29</v>
      </c>
      <c r="G11" s="28">
        <v>7</v>
      </c>
      <c r="H11" s="28">
        <v>4</v>
      </c>
      <c r="I11" s="28">
        <v>11</v>
      </c>
      <c r="J11" s="28">
        <v>20</v>
      </c>
      <c r="K11" s="28">
        <v>38</v>
      </c>
      <c r="L11" s="28">
        <v>2</v>
      </c>
      <c r="M11" s="28">
        <v>2</v>
      </c>
      <c r="N11" s="28">
        <v>2</v>
      </c>
      <c r="O11" s="28">
        <v>1</v>
      </c>
      <c r="P11" s="28">
        <v>0</v>
      </c>
      <c r="Q11" s="28">
        <v>1</v>
      </c>
      <c r="R11" s="28">
        <v>6</v>
      </c>
      <c r="S11" s="29">
        <f>E11/C11</f>
        <v>0.24623115577889448</v>
      </c>
      <c r="T11" s="29">
        <f>((I11*3)+(H11*2)+G11+E11)/C11</f>
        <v>0.48743718592964824</v>
      </c>
      <c r="U11" s="29">
        <f>(E11+J11+O11)/(C11+J11+O11+Q11)</f>
        <v>0.3167420814479638</v>
      </c>
      <c r="V11" s="28">
        <f aca="true" t="shared" si="1" ref="V11:V77">(C11+J11+O11+P11+Q11)</f>
        <v>221</v>
      </c>
      <c r="W11" s="28">
        <f aca="true" t="shared" si="2" ref="W11:W39">E11+G11+(H11*2)+(I11*3)</f>
        <v>97</v>
      </c>
      <c r="X11" s="30">
        <f>((E11+J11+O11-N11-R11)*(W11+(0.26*(J11+O11)+(0.52*(P11+Q11+M11))))/(C11+J11+O11+P11+Q11))</f>
        <v>29.1820814479638</v>
      </c>
      <c r="Y11" s="31">
        <f aca="true" t="shared" si="3" ref="Y11:Y39">(((X11*(3*1458))/162)/(C11-E11+P11+Q11+N11+R11))</f>
        <v>4.955447793050457</v>
      </c>
    </row>
    <row r="12" spans="1:25" ht="15">
      <c r="A12">
        <v>2001</v>
      </c>
      <c r="B12" s="28">
        <v>87</v>
      </c>
      <c r="C12" s="28">
        <v>322</v>
      </c>
      <c r="D12" s="28">
        <v>52</v>
      </c>
      <c r="E12" s="28">
        <v>90</v>
      </c>
      <c r="F12" s="28">
        <v>43</v>
      </c>
      <c r="G12" s="28">
        <v>21</v>
      </c>
      <c r="H12" s="28">
        <v>0</v>
      </c>
      <c r="I12" s="28">
        <v>12</v>
      </c>
      <c r="J12" s="28">
        <v>45</v>
      </c>
      <c r="K12" s="28">
        <v>61</v>
      </c>
      <c r="L12" s="28">
        <v>3</v>
      </c>
      <c r="M12" s="28">
        <v>4</v>
      </c>
      <c r="N12" s="28">
        <v>1</v>
      </c>
      <c r="O12" s="28">
        <v>5</v>
      </c>
      <c r="P12" s="28">
        <v>0</v>
      </c>
      <c r="Q12" s="28">
        <v>1</v>
      </c>
      <c r="R12" s="28">
        <v>9</v>
      </c>
      <c r="S12" s="29">
        <f>E12/C12</f>
        <v>0.2795031055900621</v>
      </c>
      <c r="T12" s="29">
        <f>((I12*3)+(H12*2)+G12+E12)/C12</f>
        <v>0.45652173913043476</v>
      </c>
      <c r="U12" s="29">
        <f>(E12+J12+O12)/(C12+J12+O12+Q12)</f>
        <v>0.3753351206434316</v>
      </c>
      <c r="V12" s="28">
        <f t="shared" si="1"/>
        <v>373</v>
      </c>
      <c r="W12" s="28">
        <f t="shared" si="2"/>
        <v>147</v>
      </c>
      <c r="X12" s="30">
        <f>((E12+J12+O12-N12-R12)*(W12+(0.26*(J12+O12)+(0.52*(P12+Q12+M12))))/(C12+J12+O12+P12+Q12))</f>
        <v>56.67024128686327</v>
      </c>
      <c r="Y12" s="31">
        <f t="shared" si="3"/>
        <v>6.296693476318142</v>
      </c>
    </row>
    <row r="13" spans="1:25" ht="15">
      <c r="A13" s="34">
        <v>2002</v>
      </c>
      <c r="B13" s="35">
        <v>86</v>
      </c>
      <c r="C13" s="35">
        <v>239</v>
      </c>
      <c r="D13" s="35">
        <v>40</v>
      </c>
      <c r="E13" s="35">
        <v>68</v>
      </c>
      <c r="F13" s="35">
        <v>30</v>
      </c>
      <c r="G13" s="35">
        <v>14</v>
      </c>
      <c r="H13" s="35">
        <v>1</v>
      </c>
      <c r="I13" s="35">
        <v>7</v>
      </c>
      <c r="J13" s="35">
        <v>31</v>
      </c>
      <c r="K13" s="35">
        <v>64</v>
      </c>
      <c r="L13" s="35">
        <v>2</v>
      </c>
      <c r="M13" s="35">
        <v>5</v>
      </c>
      <c r="N13" s="35">
        <v>2</v>
      </c>
      <c r="O13" s="35">
        <v>9</v>
      </c>
      <c r="P13" s="35">
        <v>0</v>
      </c>
      <c r="Q13" s="35">
        <v>0</v>
      </c>
      <c r="R13" s="35">
        <v>5</v>
      </c>
      <c r="S13" s="36">
        <f>E13/C13</f>
        <v>0.28451882845188287</v>
      </c>
      <c r="T13" s="36">
        <f>((I13*3)+(H13*2)+G13+E13)/C13</f>
        <v>0.4393305439330544</v>
      </c>
      <c r="U13" s="36">
        <f>(E13+J13+O13)/(C13+J13+O13+Q13)</f>
        <v>0.3870967741935484</v>
      </c>
      <c r="V13" s="35">
        <f t="shared" si="1"/>
        <v>279</v>
      </c>
      <c r="W13" s="35">
        <f t="shared" si="2"/>
        <v>105</v>
      </c>
      <c r="X13" s="37">
        <f>((E13+J13+O13-N13-R13)*(W13+(0.26*(J13+O13)+(0.52*(P13+Q13+M13))))/(C13+J13+O13+P13+Q13))</f>
        <v>42.7168458781362</v>
      </c>
      <c r="Y13" s="38">
        <f t="shared" si="3"/>
        <v>6.4795215657847045</v>
      </c>
    </row>
    <row r="14" spans="1:25" ht="15">
      <c r="A14" t="s">
        <v>259</v>
      </c>
      <c r="B14" s="28">
        <v>241</v>
      </c>
      <c r="C14" s="28">
        <v>760</v>
      </c>
      <c r="D14" s="28">
        <v>122</v>
      </c>
      <c r="E14" s="28">
        <v>207</v>
      </c>
      <c r="F14" s="28">
        <v>102</v>
      </c>
      <c r="G14" s="28">
        <v>42</v>
      </c>
      <c r="H14" s="28">
        <v>5</v>
      </c>
      <c r="I14" s="28">
        <v>30</v>
      </c>
      <c r="J14" s="28">
        <v>96</v>
      </c>
      <c r="K14" s="28">
        <v>163</v>
      </c>
      <c r="L14" s="28">
        <v>7</v>
      </c>
      <c r="M14" s="28">
        <v>11</v>
      </c>
      <c r="N14" s="28">
        <v>5</v>
      </c>
      <c r="O14" s="28">
        <v>15</v>
      </c>
      <c r="P14" s="28">
        <v>0</v>
      </c>
      <c r="Q14" s="28">
        <v>2</v>
      </c>
      <c r="R14" s="28">
        <v>20</v>
      </c>
      <c r="S14" s="29">
        <v>0.2723684210526316</v>
      </c>
      <c r="T14" s="29">
        <v>0.45921052631578946</v>
      </c>
      <c r="U14" s="29">
        <v>0.3642611683848797</v>
      </c>
      <c r="V14" s="28">
        <f t="shared" si="1"/>
        <v>873</v>
      </c>
      <c r="W14" s="28">
        <f t="shared" si="2"/>
        <v>349</v>
      </c>
      <c r="X14" s="30">
        <f>((E14+J14+O14-N14-R14)*(W14+(0.26*(J14+O14)+(0.52*(P14+Q14+M14))))/(C14+J14+O14+P14+Q14))</f>
        <v>129.08781214203896</v>
      </c>
      <c r="Y14" s="31">
        <f t="shared" si="3"/>
        <v>6.009260220405261</v>
      </c>
    </row>
    <row r="16" spans="1:5" ht="15.75">
      <c r="A16" s="32" t="s">
        <v>263</v>
      </c>
      <c r="B16" s="32"/>
      <c r="C16" s="39" t="s">
        <v>264</v>
      </c>
      <c r="E16" s="39"/>
    </row>
    <row r="17" spans="1:25" ht="15">
      <c r="A17">
        <v>1987</v>
      </c>
      <c r="B17" s="28">
        <v>82</v>
      </c>
      <c r="C17" s="28">
        <v>223</v>
      </c>
      <c r="D17" s="28">
        <v>29</v>
      </c>
      <c r="E17" s="28">
        <v>53</v>
      </c>
      <c r="F17" s="28">
        <v>18</v>
      </c>
      <c r="G17" s="28">
        <v>23</v>
      </c>
      <c r="H17" s="28">
        <v>3</v>
      </c>
      <c r="I17" s="28">
        <v>0</v>
      </c>
      <c r="J17" s="28">
        <v>18</v>
      </c>
      <c r="K17" s="28">
        <v>41</v>
      </c>
      <c r="L17" s="28">
        <v>3</v>
      </c>
      <c r="M17" s="28">
        <v>0</v>
      </c>
      <c r="N17" s="28">
        <v>0</v>
      </c>
      <c r="O17" s="28">
        <v>1</v>
      </c>
      <c r="P17" s="28">
        <v>3</v>
      </c>
      <c r="Q17" s="28">
        <v>0</v>
      </c>
      <c r="R17" s="28">
        <v>4</v>
      </c>
      <c r="S17" s="29">
        <f>E17/C17</f>
        <v>0.23766816143497757</v>
      </c>
      <c r="T17" s="29">
        <f>((I17*3)+(H17*2)+G17+E17)/C17</f>
        <v>0.36771300448430494</v>
      </c>
      <c r="U17" s="29">
        <f>(E17+J17+O17)/(C17+J17+O17+Q17)</f>
        <v>0.2975206611570248</v>
      </c>
      <c r="V17" s="28">
        <f t="shared" si="1"/>
        <v>245</v>
      </c>
      <c r="W17" s="28">
        <f t="shared" si="2"/>
        <v>82</v>
      </c>
      <c r="X17" s="30">
        <f>((E17+J17+O17-N17-R17)*(W17+(0.26*(J17+O17)+(0.52*(P17+Q17+M17))))/(C17+J17+O17+P17+Q17))</f>
        <v>24.56326530612245</v>
      </c>
      <c r="Y17" s="31">
        <f t="shared" si="3"/>
        <v>3.746938775510204</v>
      </c>
    </row>
    <row r="18" spans="1:25" ht="15">
      <c r="A18">
        <v>1988</v>
      </c>
      <c r="B18" s="28">
        <v>123</v>
      </c>
      <c r="C18" s="28">
        <v>380</v>
      </c>
      <c r="D18" s="28">
        <v>61</v>
      </c>
      <c r="E18" s="28">
        <v>125</v>
      </c>
      <c r="F18" s="28">
        <v>48</v>
      </c>
      <c r="G18" s="28">
        <v>20</v>
      </c>
      <c r="H18" s="28">
        <v>3</v>
      </c>
      <c r="I18" s="28">
        <v>11</v>
      </c>
      <c r="J18" s="28">
        <v>46</v>
      </c>
      <c r="K18" s="28">
        <v>56</v>
      </c>
      <c r="L18" s="28">
        <v>4</v>
      </c>
      <c r="M18" s="28">
        <v>6</v>
      </c>
      <c r="N18" s="28">
        <v>0</v>
      </c>
      <c r="O18" s="28">
        <v>0</v>
      </c>
      <c r="P18" s="28">
        <v>0</v>
      </c>
      <c r="Q18" s="28">
        <v>2</v>
      </c>
      <c r="R18" s="28">
        <v>19</v>
      </c>
      <c r="S18" s="29">
        <f>E18/C18</f>
        <v>0.32894736842105265</v>
      </c>
      <c r="T18" s="29">
        <f>((I18*3)+(H18*2)+G18+E18)/C18</f>
        <v>0.4842105263157895</v>
      </c>
      <c r="U18" s="29">
        <f>(E18+J18+O18)/(C18+J18+O18+Q18)</f>
        <v>0.39953271028037385</v>
      </c>
      <c r="V18" s="28">
        <f t="shared" si="1"/>
        <v>428</v>
      </c>
      <c r="W18" s="28">
        <f t="shared" si="2"/>
        <v>184</v>
      </c>
      <c r="X18" s="30">
        <f>((E18+J18+O18-N18-R18)*(W18+(0.26*(J18+O18)+(0.52*(P18+Q18+M18))))/(C18+J18+O18+P18+Q18))</f>
        <v>71.07065420560748</v>
      </c>
      <c r="Y18" s="31">
        <f t="shared" si="3"/>
        <v>6.952563998374645</v>
      </c>
    </row>
    <row r="19" spans="1:25" ht="15">
      <c r="A19" s="34">
        <v>1989</v>
      </c>
      <c r="B19" s="35">
        <v>112</v>
      </c>
      <c r="C19" s="35">
        <v>375</v>
      </c>
      <c r="D19" s="35">
        <v>40</v>
      </c>
      <c r="E19" s="35">
        <v>98</v>
      </c>
      <c r="F19" s="35">
        <v>30</v>
      </c>
      <c r="G19" s="35">
        <v>10</v>
      </c>
      <c r="H19" s="35">
        <v>1</v>
      </c>
      <c r="I19" s="35">
        <v>1</v>
      </c>
      <c r="J19" s="35">
        <v>31</v>
      </c>
      <c r="K19" s="35">
        <v>61</v>
      </c>
      <c r="L19" s="35">
        <v>4</v>
      </c>
      <c r="M19" s="35">
        <v>4</v>
      </c>
      <c r="N19" s="35">
        <v>3</v>
      </c>
      <c r="O19" s="35">
        <v>0</v>
      </c>
      <c r="P19" s="35">
        <v>0</v>
      </c>
      <c r="Q19" s="35">
        <v>2</v>
      </c>
      <c r="R19" s="35">
        <v>19</v>
      </c>
      <c r="S19" s="36">
        <f>E19/C19</f>
        <v>0.2613333333333333</v>
      </c>
      <c r="T19" s="36">
        <f>((I19*3)+(H19*2)+G19+E19)/C19</f>
        <v>0.30133333333333334</v>
      </c>
      <c r="U19" s="36">
        <f>(E19+J19+O19)/(C19+J19+O19+Q19)</f>
        <v>0.3161764705882353</v>
      </c>
      <c r="V19" s="35">
        <f t="shared" si="1"/>
        <v>408</v>
      </c>
      <c r="W19" s="35">
        <f t="shared" si="2"/>
        <v>113</v>
      </c>
      <c r="X19" s="37">
        <f>((E19+J19+O19-N19-R19)*(W19+(0.26*(J19+O19)+(0.52*(P19+Q19+M19))))/(C19+J19+O19+P19+Q19))</f>
        <v>32.5668137254902</v>
      </c>
      <c r="Y19" s="38">
        <f t="shared" si="3"/>
        <v>2.9212756497948016</v>
      </c>
    </row>
    <row r="20" spans="1:25" ht="15">
      <c r="A20" t="s">
        <v>259</v>
      </c>
      <c r="B20" s="28">
        <v>317</v>
      </c>
      <c r="C20" s="28">
        <v>978</v>
      </c>
      <c r="D20" s="28">
        <v>130</v>
      </c>
      <c r="E20" s="28">
        <v>276</v>
      </c>
      <c r="F20" s="28">
        <v>96</v>
      </c>
      <c r="G20" s="28">
        <v>53</v>
      </c>
      <c r="H20" s="28">
        <v>7</v>
      </c>
      <c r="I20" s="28">
        <v>12</v>
      </c>
      <c r="J20" s="28">
        <v>95</v>
      </c>
      <c r="K20" s="28">
        <v>158</v>
      </c>
      <c r="L20" s="28">
        <v>11</v>
      </c>
      <c r="M20" s="28">
        <v>10</v>
      </c>
      <c r="N20" s="28">
        <v>3</v>
      </c>
      <c r="O20" s="28">
        <v>1</v>
      </c>
      <c r="P20" s="28">
        <v>3</v>
      </c>
      <c r="Q20" s="28">
        <v>4</v>
      </c>
      <c r="R20" s="28">
        <v>42</v>
      </c>
      <c r="S20" s="29">
        <v>0.2822085889570552</v>
      </c>
      <c r="T20" s="29">
        <v>0.38752556237218816</v>
      </c>
      <c r="U20" s="29">
        <v>0.3450834879406308</v>
      </c>
      <c r="V20" s="28">
        <f t="shared" si="1"/>
        <v>1081</v>
      </c>
      <c r="W20" s="28">
        <f t="shared" si="2"/>
        <v>379</v>
      </c>
      <c r="X20" s="30">
        <f>((E20+J20+O20-N20-R20)*(W20+(0.26*(J20+O20)+(0.52*(P20+Q20+M20))))/(C20+J20+O20+P20+Q20))</f>
        <v>124.87104532839963</v>
      </c>
      <c r="Y20" s="31">
        <f t="shared" si="3"/>
        <v>4.471509580725186</v>
      </c>
    </row>
    <row r="22" spans="1:3" ht="15.75">
      <c r="A22" s="6" t="s">
        <v>265</v>
      </c>
      <c r="B22" s="6"/>
      <c r="C22" s="40">
        <v>1992</v>
      </c>
    </row>
    <row r="23" spans="1:25" ht="15">
      <c r="A23">
        <v>1992</v>
      </c>
      <c r="B23" s="28">
        <v>45</v>
      </c>
      <c r="C23" s="28">
        <v>116</v>
      </c>
      <c r="D23" s="28">
        <v>10</v>
      </c>
      <c r="E23" s="28">
        <v>30</v>
      </c>
      <c r="F23" s="28">
        <v>19</v>
      </c>
      <c r="G23" s="28">
        <v>0</v>
      </c>
      <c r="H23" s="28">
        <v>0</v>
      </c>
      <c r="I23" s="28">
        <v>4</v>
      </c>
      <c r="J23" s="28">
        <v>22</v>
      </c>
      <c r="K23" s="28">
        <v>30</v>
      </c>
      <c r="L23" s="28">
        <v>2</v>
      </c>
      <c r="M23" s="28">
        <v>3</v>
      </c>
      <c r="N23" s="28">
        <v>4</v>
      </c>
      <c r="O23" s="28">
        <v>1</v>
      </c>
      <c r="P23" s="28">
        <v>0</v>
      </c>
      <c r="Q23" s="28">
        <v>0</v>
      </c>
      <c r="R23" s="28">
        <v>5</v>
      </c>
      <c r="S23" s="29">
        <f>E23/C23</f>
        <v>0.25862068965517243</v>
      </c>
      <c r="T23" s="29">
        <f>((I23*3)+(H23*2)+G23+E23)/C23</f>
        <v>0.3620689655172414</v>
      </c>
      <c r="U23" s="29">
        <f>(E23+J23+O23)/(C23+J23+O23+Q23)</f>
        <v>0.381294964028777</v>
      </c>
      <c r="V23" s="28">
        <f t="shared" si="1"/>
        <v>139</v>
      </c>
      <c r="W23" s="28">
        <f t="shared" si="2"/>
        <v>42</v>
      </c>
      <c r="X23" s="30">
        <f>((E23+J23+O23-N23-R23)*(W23+(0.26*(J23+O23)+(0.52*(P23+Q23+M23))))/(C23+J23+O23+P23+Q23))</f>
        <v>15.681726618705035</v>
      </c>
      <c r="Y23" s="31">
        <f t="shared" si="3"/>
        <v>4.456911775842483</v>
      </c>
    </row>
    <row r="24" spans="22:25" ht="12.75">
      <c r="V24"/>
      <c r="W24"/>
      <c r="X24"/>
      <c r="Y24"/>
    </row>
    <row r="25" spans="1:25" ht="15.75">
      <c r="A25" s="6" t="s">
        <v>266</v>
      </c>
      <c r="C25" s="40" t="s">
        <v>258</v>
      </c>
      <c r="V25"/>
      <c r="W25"/>
      <c r="X25"/>
      <c r="Y25"/>
    </row>
    <row r="26" spans="1:25" ht="15">
      <c r="A26" s="28">
        <v>2012</v>
      </c>
      <c r="B26" s="28">
        <v>85</v>
      </c>
      <c r="C26" s="28">
        <v>211</v>
      </c>
      <c r="D26" s="28">
        <v>18</v>
      </c>
      <c r="E26" s="28">
        <v>52</v>
      </c>
      <c r="F26" s="28">
        <v>20</v>
      </c>
      <c r="G26" s="28">
        <v>8</v>
      </c>
      <c r="H26" s="28">
        <v>2</v>
      </c>
      <c r="I26" s="28">
        <v>1</v>
      </c>
      <c r="J26" s="28">
        <v>3</v>
      </c>
      <c r="K26" s="28">
        <v>28</v>
      </c>
      <c r="L26" s="28">
        <v>2</v>
      </c>
      <c r="M26" s="28">
        <v>7</v>
      </c>
      <c r="N26" s="28">
        <v>0</v>
      </c>
      <c r="O26" s="28">
        <v>2</v>
      </c>
      <c r="P26" s="28">
        <v>3</v>
      </c>
      <c r="Q26" s="28">
        <v>1</v>
      </c>
      <c r="R26" s="28">
        <v>8</v>
      </c>
      <c r="S26" s="29">
        <f>E26/C26</f>
        <v>0.24644549763033174</v>
      </c>
      <c r="T26" s="29">
        <f>((I26*3)+(H26*2)+G26+E26)/C26</f>
        <v>0.3175355450236967</v>
      </c>
      <c r="U26" s="29">
        <f>(E26+J26+O26)/(C26+J26+O26+Q26)</f>
        <v>0.2626728110599078</v>
      </c>
      <c r="V26" s="28">
        <f>(C26+J26+O26+P26+Q26)</f>
        <v>220</v>
      </c>
      <c r="W26" s="28">
        <f>E26+G26+(H26*2)+(I26*3)</f>
        <v>67</v>
      </c>
      <c r="X26" s="30">
        <f>((E26+J26+O26-N26-R26)*(W26+(0.26*(J26+O26)+(0.52*(P26+Q26+M26))))/(C26+J26+O26+P26+Q26))</f>
        <v>16.486272727272727</v>
      </c>
      <c r="Y26" s="31">
        <f>(((X26*(3*1458))/162)/(C26-E26+P26+Q26+N26+R26))</f>
        <v>2.6030956937799044</v>
      </c>
    </row>
    <row r="27" spans="1:25" ht="15">
      <c r="A27" s="35">
        <v>2013</v>
      </c>
      <c r="B27" s="35">
        <v>158</v>
      </c>
      <c r="C27" s="35">
        <v>604</v>
      </c>
      <c r="D27" s="35">
        <v>73</v>
      </c>
      <c r="E27" s="35">
        <v>191</v>
      </c>
      <c r="F27" s="35">
        <v>70</v>
      </c>
      <c r="G27" s="35">
        <v>34</v>
      </c>
      <c r="H27" s="35">
        <v>1</v>
      </c>
      <c r="I27" s="35">
        <v>10</v>
      </c>
      <c r="J27" s="35">
        <v>40</v>
      </c>
      <c r="K27" s="35">
        <v>63</v>
      </c>
      <c r="L27" s="35">
        <v>9</v>
      </c>
      <c r="M27" s="35">
        <v>30</v>
      </c>
      <c r="N27" s="35">
        <v>8</v>
      </c>
      <c r="O27" s="35">
        <v>4</v>
      </c>
      <c r="P27" s="35">
        <v>4</v>
      </c>
      <c r="Q27" s="35">
        <v>4</v>
      </c>
      <c r="R27" s="35">
        <v>8</v>
      </c>
      <c r="S27" s="36">
        <f>E27/C27</f>
        <v>0.3162251655629139</v>
      </c>
      <c r="T27" s="36">
        <f>((I27*3)+(H27*2)+G27+E27)/C27</f>
        <v>0.42549668874172186</v>
      </c>
      <c r="U27" s="36">
        <f>(E27+J27+O27)/(C27+J27+O27+Q27)</f>
        <v>0.3604294478527607</v>
      </c>
      <c r="V27" s="35">
        <f>(C27+J27+O27+P27+Q27)</f>
        <v>656</v>
      </c>
      <c r="W27" s="35">
        <f>E27+G27+(H27*2)+(I27*3)</f>
        <v>257</v>
      </c>
      <c r="X27" s="37">
        <f>((E27+J27+O27-N27-R27)*(W27+(0.26*(J27+O27)+(0.52*(P27+Q27+M27))))/(C27+J27+O27+P27+Q27))</f>
        <v>96.21310975609755</v>
      </c>
      <c r="Y27" s="38">
        <f>(((X27*(3*1458))/162)/(C27-E27+P27+Q27+N27+R27))</f>
        <v>5.944517078752022</v>
      </c>
    </row>
    <row r="28" spans="1:25" ht="15">
      <c r="A28" s="28" t="s">
        <v>259</v>
      </c>
      <c r="B28" s="28">
        <f>SUM(B26:B27)</f>
        <v>243</v>
      </c>
      <c r="C28" s="28">
        <f aca="true" t="shared" si="4" ref="C28:R28">SUM(C26:C27)</f>
        <v>815</v>
      </c>
      <c r="D28" s="28">
        <f t="shared" si="4"/>
        <v>91</v>
      </c>
      <c r="E28" s="28">
        <f t="shared" si="4"/>
        <v>243</v>
      </c>
      <c r="F28" s="28">
        <f t="shared" si="4"/>
        <v>90</v>
      </c>
      <c r="G28" s="28">
        <f t="shared" si="4"/>
        <v>42</v>
      </c>
      <c r="H28" s="28">
        <f t="shared" si="4"/>
        <v>3</v>
      </c>
      <c r="I28" s="28">
        <f t="shared" si="4"/>
        <v>11</v>
      </c>
      <c r="J28" s="28">
        <f t="shared" si="4"/>
        <v>43</v>
      </c>
      <c r="K28" s="28">
        <f t="shared" si="4"/>
        <v>91</v>
      </c>
      <c r="L28" s="28">
        <f t="shared" si="4"/>
        <v>11</v>
      </c>
      <c r="M28" s="28">
        <f t="shared" si="4"/>
        <v>37</v>
      </c>
      <c r="N28" s="28">
        <f t="shared" si="4"/>
        <v>8</v>
      </c>
      <c r="O28" s="28">
        <f t="shared" si="4"/>
        <v>6</v>
      </c>
      <c r="P28" s="28">
        <f t="shared" si="4"/>
        <v>7</v>
      </c>
      <c r="Q28" s="28">
        <f t="shared" si="4"/>
        <v>5</v>
      </c>
      <c r="R28" s="28">
        <f t="shared" si="4"/>
        <v>16</v>
      </c>
      <c r="S28" s="29">
        <f>E28/C28</f>
        <v>0.298159509202454</v>
      </c>
      <c r="T28" s="29">
        <f>((I28*3)+(H28*2)+G28+E28)/C28</f>
        <v>0.39754601226993863</v>
      </c>
      <c r="U28" s="29">
        <f>(E28+J28+O28)/(C28+J28+O28+Q28)</f>
        <v>0.33601841196777904</v>
      </c>
      <c r="V28" s="28">
        <f>(C28+J28+O28+P28+Q28)</f>
        <v>876</v>
      </c>
      <c r="W28" s="28">
        <f>E28+G28+(H28*2)+(I28*3)</f>
        <v>324</v>
      </c>
      <c r="X28" s="30">
        <f>((E28+J28+O28-N28-R28)*(W28+(0.26*(J28+O28)+(0.52*(P28+Q28+M28))))/(C28+J28+O28+P28+Q28))</f>
        <v>110.81616438356166</v>
      </c>
      <c r="Y28" s="31">
        <f>(((X28*(3*1458))/162)/(C28-E28+P28+Q28+N28+R28))</f>
        <v>4.921112563085797</v>
      </c>
    </row>
    <row r="30" spans="1:5" ht="15.75">
      <c r="A30" s="6" t="s">
        <v>267</v>
      </c>
      <c r="B30" s="6"/>
      <c r="C30" s="39" t="s">
        <v>268</v>
      </c>
      <c r="E30" s="39"/>
    </row>
    <row r="31" spans="1:25" ht="15">
      <c r="A31">
        <v>1993</v>
      </c>
      <c r="B31" s="28">
        <v>62</v>
      </c>
      <c r="C31" s="28">
        <v>147</v>
      </c>
      <c r="D31" s="28">
        <v>21</v>
      </c>
      <c r="E31" s="28">
        <v>29</v>
      </c>
      <c r="F31" s="28">
        <v>10</v>
      </c>
      <c r="G31" s="28">
        <v>5</v>
      </c>
      <c r="H31" s="28">
        <v>2</v>
      </c>
      <c r="I31" s="28">
        <v>3</v>
      </c>
      <c r="J31" s="28">
        <v>18</v>
      </c>
      <c r="K31" s="28">
        <v>14</v>
      </c>
      <c r="L31" s="28">
        <v>2</v>
      </c>
      <c r="M31" s="28">
        <v>3</v>
      </c>
      <c r="N31" s="28">
        <v>1</v>
      </c>
      <c r="O31" s="28">
        <v>2</v>
      </c>
      <c r="P31" s="28">
        <v>0</v>
      </c>
      <c r="Q31" s="28">
        <v>1</v>
      </c>
      <c r="R31" s="28">
        <v>0</v>
      </c>
      <c r="S31" s="29">
        <f>E31/C31</f>
        <v>0.19727891156462585</v>
      </c>
      <c r="T31" s="29">
        <f>((I31*3)+(H31*2)+G31+E31)/C31</f>
        <v>0.3197278911564626</v>
      </c>
      <c r="U31" s="29">
        <f>(E31+J31+O31)/(C31+J31+O31+Q31)</f>
        <v>0.2916666666666667</v>
      </c>
      <c r="V31" s="28">
        <f t="shared" si="1"/>
        <v>168</v>
      </c>
      <c r="W31" s="28">
        <f t="shared" si="2"/>
        <v>47</v>
      </c>
      <c r="X31" s="30">
        <f>((E31+J31+O31-N31-R31)*(W31+(0.26*(J31+O31)+(0.52*(P31+Q31+M31))))/(C31+J31+O31+P31+Q31))</f>
        <v>15.508571428571429</v>
      </c>
      <c r="Y31" s="31">
        <f t="shared" si="3"/>
        <v>3.4894285714285713</v>
      </c>
    </row>
    <row r="32" spans="1:25" ht="15">
      <c r="A32">
        <v>1994</v>
      </c>
      <c r="B32" s="28">
        <v>28</v>
      </c>
      <c r="C32" s="28">
        <v>54</v>
      </c>
      <c r="D32" s="28">
        <v>11</v>
      </c>
      <c r="E32" s="28">
        <v>21</v>
      </c>
      <c r="F32" s="28">
        <v>12</v>
      </c>
      <c r="G32" s="28">
        <v>4</v>
      </c>
      <c r="H32" s="28">
        <v>3</v>
      </c>
      <c r="I32" s="28">
        <v>5</v>
      </c>
      <c r="J32" s="28">
        <v>6</v>
      </c>
      <c r="K32" s="28">
        <v>7</v>
      </c>
      <c r="L32" s="28">
        <v>3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1</v>
      </c>
      <c r="S32" s="29">
        <f>E32/C32</f>
        <v>0.3888888888888889</v>
      </c>
      <c r="T32" s="29">
        <f>((I32*3)+(H32*2)+G32+E32)/C32</f>
        <v>0.8518518518518519</v>
      </c>
      <c r="U32" s="29">
        <f>(E32+J32+O32)/(C32+J32+O32+Q32)</f>
        <v>0.45</v>
      </c>
      <c r="V32" s="28">
        <f t="shared" si="1"/>
        <v>60</v>
      </c>
      <c r="W32" s="28">
        <f t="shared" si="2"/>
        <v>46</v>
      </c>
      <c r="X32" s="30">
        <f>((E32+J32+O32-N32-R32)*(W32+(0.26*(J32+O32)+(0.52*(P32+Q32+M32))))/(C32+J32+O32+P32+Q32))</f>
        <v>20.609333333333332</v>
      </c>
      <c r="Y32" s="31">
        <f t="shared" si="3"/>
        <v>16.366235294117644</v>
      </c>
    </row>
    <row r="33" spans="1:25" ht="15">
      <c r="A33" s="34">
        <v>1995</v>
      </c>
      <c r="B33" s="35">
        <v>11</v>
      </c>
      <c r="C33" s="35">
        <v>22</v>
      </c>
      <c r="D33" s="35">
        <v>6</v>
      </c>
      <c r="E33" s="35">
        <v>8</v>
      </c>
      <c r="F33" s="35">
        <v>10</v>
      </c>
      <c r="G33" s="35">
        <v>1</v>
      </c>
      <c r="H33" s="35">
        <v>0</v>
      </c>
      <c r="I33" s="35">
        <v>5</v>
      </c>
      <c r="J33" s="35">
        <v>2</v>
      </c>
      <c r="K33" s="35">
        <v>2</v>
      </c>
      <c r="L33" s="35">
        <v>1</v>
      </c>
      <c r="M33" s="35">
        <v>1</v>
      </c>
      <c r="N33" s="35">
        <v>0</v>
      </c>
      <c r="O33" s="35">
        <v>0</v>
      </c>
      <c r="P33" s="35">
        <v>0</v>
      </c>
      <c r="Q33" s="35">
        <v>0</v>
      </c>
      <c r="R33" s="35">
        <v>1</v>
      </c>
      <c r="S33" s="36">
        <f>E33/C33</f>
        <v>0.36363636363636365</v>
      </c>
      <c r="T33" s="36">
        <f>((I33*3)+(H33*2)+G33+E33)/C33</f>
        <v>1.0909090909090908</v>
      </c>
      <c r="U33" s="36">
        <f>(E33+J33+O33)/(C33+J33+O33+Q33)</f>
        <v>0.4166666666666667</v>
      </c>
      <c r="V33" s="35">
        <f t="shared" si="1"/>
        <v>24</v>
      </c>
      <c r="W33" s="35">
        <f t="shared" si="2"/>
        <v>24</v>
      </c>
      <c r="X33" s="37">
        <f>((E33+J33+O33-N33-R33)*(W33+(0.26*(J33+O33)+(0.52*(P33+Q33+M33))))/(C33+J33+O33+P33+Q33))</f>
        <v>9.389999999999999</v>
      </c>
      <c r="Y33" s="38">
        <f t="shared" si="3"/>
        <v>16.901999999999997</v>
      </c>
    </row>
    <row r="34" spans="1:25" ht="15">
      <c r="A34" t="s">
        <v>259</v>
      </c>
      <c r="B34" s="28">
        <v>101</v>
      </c>
      <c r="C34" s="28">
        <v>223</v>
      </c>
      <c r="D34" s="28">
        <v>38</v>
      </c>
      <c r="E34" s="28">
        <v>58</v>
      </c>
      <c r="F34" s="28">
        <v>32</v>
      </c>
      <c r="G34" s="28">
        <v>10</v>
      </c>
      <c r="H34" s="28">
        <v>5</v>
      </c>
      <c r="I34" s="28">
        <v>13</v>
      </c>
      <c r="J34" s="28">
        <v>26</v>
      </c>
      <c r="K34" s="28">
        <v>23</v>
      </c>
      <c r="L34" s="28">
        <v>6</v>
      </c>
      <c r="M34" s="28">
        <v>4</v>
      </c>
      <c r="N34" s="28">
        <v>1</v>
      </c>
      <c r="O34" s="28">
        <v>2</v>
      </c>
      <c r="P34" s="28">
        <v>0</v>
      </c>
      <c r="Q34" s="28">
        <v>1</v>
      </c>
      <c r="R34" s="28">
        <v>2</v>
      </c>
      <c r="S34" s="29">
        <f>E34/C34</f>
        <v>0.2600896860986547</v>
      </c>
      <c r="T34" s="29">
        <f>((I34*3)+(H34*2)+G34+E34)/C34</f>
        <v>0.5246636771300448</v>
      </c>
      <c r="U34" s="29">
        <f>(E34+J34+O34)/(C34+J34+O34+Q34)</f>
        <v>0.3412698412698413</v>
      </c>
      <c r="V34" s="28">
        <f t="shared" si="1"/>
        <v>252</v>
      </c>
      <c r="W34" s="28">
        <f t="shared" si="2"/>
        <v>117</v>
      </c>
      <c r="X34" s="30">
        <f>((E34+J34+O34-N34-R34)*(W34+(0.26*(J34+O34)+(0.52*(P34+Q34+M34))))/(C34+J34+O34+P34+Q34))</f>
        <v>41.78984126984127</v>
      </c>
      <c r="Y34" s="31">
        <f t="shared" si="3"/>
        <v>6.6764835164835175</v>
      </c>
    </row>
    <row r="36" spans="1:3" ht="15.75">
      <c r="A36" s="6" t="s">
        <v>269</v>
      </c>
      <c r="C36" s="39" t="s">
        <v>270</v>
      </c>
    </row>
    <row r="37" spans="1:25" ht="15">
      <c r="A37">
        <v>2006</v>
      </c>
      <c r="B37" s="28">
        <v>4</v>
      </c>
      <c r="C37" s="28">
        <v>5</v>
      </c>
      <c r="D37" s="28">
        <v>1</v>
      </c>
      <c r="E37" s="28">
        <v>1</v>
      </c>
      <c r="F37" s="41">
        <v>2</v>
      </c>
      <c r="G37" s="41">
        <v>0</v>
      </c>
      <c r="H37" s="41">
        <v>0</v>
      </c>
      <c r="I37" s="41">
        <v>1</v>
      </c>
      <c r="J37" s="41">
        <v>0</v>
      </c>
      <c r="K37" s="41">
        <v>3</v>
      </c>
      <c r="L37" s="41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9">
        <f>E37/C37</f>
        <v>0.2</v>
      </c>
      <c r="T37" s="29">
        <f>((I37*3)+(H37*2)+G37+E37)/C37</f>
        <v>0.8</v>
      </c>
      <c r="U37" s="29">
        <f>(E37+J37+O37)/(C37+J37+O37+Q37)</f>
        <v>0.2</v>
      </c>
      <c r="V37" s="28">
        <f t="shared" si="1"/>
        <v>5</v>
      </c>
      <c r="W37" s="28">
        <f t="shared" si="2"/>
        <v>4</v>
      </c>
      <c r="X37" s="30">
        <f>((E37+J37+O37-N37-R37)*(W37+(0.26*(J37+O37)+(0.52*(P37+Q37+M37))))/(C37+J37+O37+P37+Q37))</f>
        <v>0.8</v>
      </c>
      <c r="Y37" s="31">
        <f t="shared" si="3"/>
        <v>5.4</v>
      </c>
    </row>
    <row r="38" spans="1:25" ht="15">
      <c r="A38" s="34">
        <v>2007</v>
      </c>
      <c r="B38" s="35">
        <v>78</v>
      </c>
      <c r="C38" s="35">
        <v>170</v>
      </c>
      <c r="D38" s="35">
        <v>10</v>
      </c>
      <c r="E38" s="35">
        <v>29</v>
      </c>
      <c r="F38" s="35">
        <v>19</v>
      </c>
      <c r="G38" s="35">
        <v>6</v>
      </c>
      <c r="H38" s="35">
        <v>0</v>
      </c>
      <c r="I38" s="35">
        <v>3</v>
      </c>
      <c r="J38" s="35">
        <v>5</v>
      </c>
      <c r="K38" s="35">
        <v>46</v>
      </c>
      <c r="L38" s="35">
        <v>2</v>
      </c>
      <c r="M38" s="35">
        <v>0</v>
      </c>
      <c r="N38" s="35">
        <v>2</v>
      </c>
      <c r="O38" s="35">
        <v>1</v>
      </c>
      <c r="P38" s="35">
        <v>1</v>
      </c>
      <c r="Q38" s="35">
        <v>5</v>
      </c>
      <c r="R38" s="35">
        <v>3</v>
      </c>
      <c r="S38" s="36">
        <f>E38/C38</f>
        <v>0.17058823529411765</v>
      </c>
      <c r="T38" s="36">
        <f>((I38*3)+(H38*2)+G38+E38)/C38</f>
        <v>0.25882352941176473</v>
      </c>
      <c r="U38" s="36">
        <f>(E38+J38+O38)/(C38+J38+O38+Q38)</f>
        <v>0.19337016574585636</v>
      </c>
      <c r="V38" s="35">
        <f t="shared" si="1"/>
        <v>182</v>
      </c>
      <c r="W38" s="35">
        <f t="shared" si="2"/>
        <v>44</v>
      </c>
      <c r="X38" s="37">
        <f>((E38+J38+O38-N38-R38)*(W38+(0.26*(J38+O38)+(0.52*(P38+Q38+M38))))/(C38+J38+O38+P38+Q38))</f>
        <v>8.024175824175824</v>
      </c>
      <c r="Y38" s="38">
        <f t="shared" si="3"/>
        <v>1.4253470213996529</v>
      </c>
    </row>
    <row r="39" spans="1:25" ht="15">
      <c r="A39" t="s">
        <v>259</v>
      </c>
      <c r="B39" s="28">
        <v>82</v>
      </c>
      <c r="C39" s="28">
        <v>175</v>
      </c>
      <c r="D39" s="28">
        <v>11</v>
      </c>
      <c r="E39" s="28">
        <v>30</v>
      </c>
      <c r="F39" s="41">
        <v>21</v>
      </c>
      <c r="G39" s="41">
        <v>6</v>
      </c>
      <c r="H39" s="41">
        <v>0</v>
      </c>
      <c r="I39" s="41">
        <v>4</v>
      </c>
      <c r="J39" s="41">
        <v>5</v>
      </c>
      <c r="K39" s="41">
        <v>49</v>
      </c>
      <c r="L39" s="41">
        <v>2</v>
      </c>
      <c r="M39" s="28">
        <v>0</v>
      </c>
      <c r="N39" s="28">
        <v>2</v>
      </c>
      <c r="O39" s="28">
        <v>1</v>
      </c>
      <c r="P39" s="28">
        <v>1</v>
      </c>
      <c r="Q39" s="28">
        <v>5</v>
      </c>
      <c r="R39" s="28">
        <v>3</v>
      </c>
      <c r="S39" s="29">
        <f>E39/C39</f>
        <v>0.17142857142857143</v>
      </c>
      <c r="T39" s="29">
        <f>((I39*3)+(H39*2)+G39+E39)/C39</f>
        <v>0.2742857142857143</v>
      </c>
      <c r="U39" s="29">
        <f>(E39+J39+O39)/(C39+J39+O39+Q39)</f>
        <v>0.1935483870967742</v>
      </c>
      <c r="V39" s="42">
        <f t="shared" si="1"/>
        <v>187</v>
      </c>
      <c r="W39" s="28">
        <f t="shared" si="2"/>
        <v>48</v>
      </c>
      <c r="X39" s="30">
        <f>((E39+J39+O39-N39-R39)*(W39+(0.26*(J39+O39)+(0.52*(P39+Q39+M39))))/(C39+J39+O39+P39+Q39))</f>
        <v>8.733048128342245</v>
      </c>
      <c r="Y39" s="31">
        <f t="shared" si="3"/>
        <v>1.5114890991361578</v>
      </c>
    </row>
    <row r="40" spans="24:25" ht="15">
      <c r="X40" s="28"/>
      <c r="Y40" s="28"/>
    </row>
    <row r="41" spans="1:25" ht="15.75">
      <c r="A41" s="6" t="s">
        <v>271</v>
      </c>
      <c r="C41" s="39" t="s">
        <v>272</v>
      </c>
      <c r="E41" s="39"/>
      <c r="X41" s="28"/>
      <c r="Y41" s="28"/>
    </row>
    <row r="42" spans="1:25" ht="15">
      <c r="A42">
        <v>1983</v>
      </c>
      <c r="B42" s="28">
        <v>73</v>
      </c>
      <c r="C42" s="28">
        <v>194</v>
      </c>
      <c r="D42" s="28">
        <v>32</v>
      </c>
      <c r="E42" s="28">
        <v>47</v>
      </c>
      <c r="F42" s="28">
        <v>28</v>
      </c>
      <c r="G42" s="28">
        <v>15</v>
      </c>
      <c r="H42" s="28">
        <v>2</v>
      </c>
      <c r="I42" s="28">
        <v>7</v>
      </c>
      <c r="J42" s="28">
        <v>25</v>
      </c>
      <c r="K42" s="28">
        <v>33</v>
      </c>
      <c r="L42" s="28">
        <v>3</v>
      </c>
      <c r="M42" s="28">
        <v>0</v>
      </c>
      <c r="N42" s="28">
        <v>0</v>
      </c>
      <c r="O42" s="28">
        <v>1</v>
      </c>
      <c r="P42" s="28">
        <v>0</v>
      </c>
      <c r="Q42" s="28">
        <v>2</v>
      </c>
      <c r="R42" s="28">
        <v>4</v>
      </c>
      <c r="S42" s="29">
        <f>E42/C42</f>
        <v>0.2422680412371134</v>
      </c>
      <c r="T42" s="29">
        <f>((I42*3)+(H42*2)+G42+E42)/C42</f>
        <v>0.4484536082474227</v>
      </c>
      <c r="U42" s="29">
        <f>(E42+J42+O42)/(C42+J42+O42+Q42)</f>
        <v>0.32882882882882886</v>
      </c>
      <c r="V42" s="42">
        <f t="shared" si="1"/>
        <v>222</v>
      </c>
      <c r="W42" s="28">
        <f aca="true" t="shared" si="5" ref="W42:W101">E42+G42+(H42*2)+(I42*3)</f>
        <v>87</v>
      </c>
      <c r="X42" s="30">
        <f aca="true" t="shared" si="6" ref="X42:X101">((E42+J42+O42-N42-R42)*(W42+(0.26*(J42+O42)+(0.52*(P42+Q42+M42))))/(C42+J42+O42+P42+Q42))</f>
        <v>29.464864864864865</v>
      </c>
      <c r="Y42" s="31">
        <f aca="true" t="shared" si="7" ref="Y42:Y101">(((X42*(3*1458))/162)/(C42-E42+P42+Q42+N42+R42))</f>
        <v>5.199682034976152</v>
      </c>
    </row>
    <row r="43" spans="1:25" ht="15">
      <c r="A43">
        <v>1984</v>
      </c>
      <c r="B43" s="28">
        <v>72</v>
      </c>
      <c r="C43" s="28">
        <v>207</v>
      </c>
      <c r="D43" s="28">
        <v>27</v>
      </c>
      <c r="E43" s="28">
        <v>54</v>
      </c>
      <c r="F43" s="28">
        <v>25</v>
      </c>
      <c r="G43" s="28">
        <v>13</v>
      </c>
      <c r="H43" s="28">
        <v>0</v>
      </c>
      <c r="I43" s="28">
        <v>6</v>
      </c>
      <c r="J43" s="28">
        <v>12</v>
      </c>
      <c r="K43" s="28">
        <v>28</v>
      </c>
      <c r="L43" s="28">
        <v>4</v>
      </c>
      <c r="M43" s="28">
        <v>0</v>
      </c>
      <c r="N43" s="28">
        <v>0</v>
      </c>
      <c r="O43" s="28">
        <v>0</v>
      </c>
      <c r="P43" s="28">
        <v>0</v>
      </c>
      <c r="Q43" s="28">
        <v>2</v>
      </c>
      <c r="R43" s="28">
        <v>8</v>
      </c>
      <c r="S43" s="29">
        <f>E43/C43</f>
        <v>0.2608695652173913</v>
      </c>
      <c r="T43" s="29">
        <f>((I43*3)+(H43*2)+G43+E43)/C43</f>
        <v>0.4106280193236715</v>
      </c>
      <c r="U43" s="29">
        <f>(E43+J43+O43)/(C43+J43+O43+Q43)</f>
        <v>0.2986425339366516</v>
      </c>
      <c r="V43" s="42">
        <f t="shared" si="1"/>
        <v>221</v>
      </c>
      <c r="W43" s="28">
        <f t="shared" si="5"/>
        <v>85</v>
      </c>
      <c r="X43" s="30">
        <f t="shared" si="6"/>
        <v>23.399457013574658</v>
      </c>
      <c r="Y43" s="31">
        <f t="shared" si="7"/>
        <v>3.8759836770951885</v>
      </c>
    </row>
    <row r="44" spans="1:25" ht="15">
      <c r="A44">
        <v>1985</v>
      </c>
      <c r="B44" s="28">
        <v>70</v>
      </c>
      <c r="C44" s="28">
        <v>170</v>
      </c>
      <c r="D44" s="28">
        <v>21</v>
      </c>
      <c r="E44" s="28">
        <v>55</v>
      </c>
      <c r="F44" s="28">
        <v>17</v>
      </c>
      <c r="G44" s="28">
        <v>6</v>
      </c>
      <c r="H44" s="28">
        <v>0</v>
      </c>
      <c r="I44" s="28">
        <v>7</v>
      </c>
      <c r="J44" s="28">
        <v>21</v>
      </c>
      <c r="K44" s="28">
        <v>20</v>
      </c>
      <c r="L44" s="28">
        <v>5</v>
      </c>
      <c r="M44" s="28">
        <v>0</v>
      </c>
      <c r="N44" s="28">
        <v>0</v>
      </c>
      <c r="O44" s="28">
        <v>0</v>
      </c>
      <c r="P44" s="28">
        <v>1</v>
      </c>
      <c r="Q44" s="28">
        <v>2</v>
      </c>
      <c r="R44" s="28">
        <v>4</v>
      </c>
      <c r="S44" s="29">
        <f>E44/C44</f>
        <v>0.3235294117647059</v>
      </c>
      <c r="T44" s="29">
        <f>((I44*3)+(H44*2)+G44+E44)/C44</f>
        <v>0.4823529411764706</v>
      </c>
      <c r="U44" s="29">
        <f>(E44+J44+O44)/(C44+J44+O44+Q44)</f>
        <v>0.39378238341968913</v>
      </c>
      <c r="V44" s="42">
        <f t="shared" si="1"/>
        <v>194</v>
      </c>
      <c r="W44" s="28">
        <f t="shared" si="5"/>
        <v>82</v>
      </c>
      <c r="X44" s="30">
        <f t="shared" si="6"/>
        <v>33.03835051546392</v>
      </c>
      <c r="Y44" s="31">
        <f t="shared" si="7"/>
        <v>7.311766097684638</v>
      </c>
    </row>
    <row r="45" spans="1:25" ht="15">
      <c r="A45" s="34">
        <v>1986</v>
      </c>
      <c r="B45" s="35">
        <v>68</v>
      </c>
      <c r="C45" s="35">
        <v>196</v>
      </c>
      <c r="D45" s="35">
        <v>21</v>
      </c>
      <c r="E45" s="35">
        <v>52</v>
      </c>
      <c r="F45" s="35">
        <v>20</v>
      </c>
      <c r="G45" s="35">
        <v>7</v>
      </c>
      <c r="H45" s="35">
        <v>1</v>
      </c>
      <c r="I45" s="35">
        <v>5</v>
      </c>
      <c r="J45" s="35">
        <v>19</v>
      </c>
      <c r="K45" s="35">
        <v>39</v>
      </c>
      <c r="L45" s="35">
        <v>1</v>
      </c>
      <c r="M45" s="35">
        <v>0</v>
      </c>
      <c r="N45" s="35">
        <v>0</v>
      </c>
      <c r="O45" s="35">
        <v>1</v>
      </c>
      <c r="P45" s="35">
        <v>0</v>
      </c>
      <c r="Q45" s="35">
        <v>4</v>
      </c>
      <c r="R45" s="35">
        <v>3</v>
      </c>
      <c r="S45" s="36">
        <f>E45/C45</f>
        <v>0.2653061224489796</v>
      </c>
      <c r="T45" s="36">
        <f>((I45*3)+(H45*2)+G45+E45)/C45</f>
        <v>0.3877551020408163</v>
      </c>
      <c r="U45" s="36">
        <f>(E45+J45+O45)/(C45+J45+O45+Q45)</f>
        <v>0.32727272727272727</v>
      </c>
      <c r="V45" s="35">
        <f t="shared" si="1"/>
        <v>220</v>
      </c>
      <c r="W45" s="35">
        <f t="shared" si="5"/>
        <v>76</v>
      </c>
      <c r="X45" s="37">
        <f t="shared" si="6"/>
        <v>26.119636363636364</v>
      </c>
      <c r="Y45" s="38">
        <f t="shared" si="7"/>
        <v>4.670398555087297</v>
      </c>
    </row>
    <row r="46" spans="1:25" ht="15">
      <c r="A46" t="s">
        <v>259</v>
      </c>
      <c r="B46" s="28">
        <v>283</v>
      </c>
      <c r="C46" s="28">
        <v>767</v>
      </c>
      <c r="D46" s="28">
        <v>101</v>
      </c>
      <c r="E46" s="28">
        <v>208</v>
      </c>
      <c r="F46" s="28">
        <v>90</v>
      </c>
      <c r="G46" s="28">
        <v>41</v>
      </c>
      <c r="H46" s="28">
        <v>3</v>
      </c>
      <c r="I46" s="28">
        <v>25</v>
      </c>
      <c r="J46" s="28">
        <v>77</v>
      </c>
      <c r="K46" s="28">
        <v>120</v>
      </c>
      <c r="L46" s="28">
        <v>13</v>
      </c>
      <c r="M46" s="28">
        <v>0</v>
      </c>
      <c r="N46" s="28">
        <v>0</v>
      </c>
      <c r="O46" s="28">
        <v>2</v>
      </c>
      <c r="P46" s="28">
        <v>1</v>
      </c>
      <c r="Q46" s="28">
        <v>10</v>
      </c>
      <c r="R46" s="28">
        <v>19</v>
      </c>
      <c r="S46" s="29">
        <f>E46/C46</f>
        <v>0.2711864406779661</v>
      </c>
      <c r="T46" s="29">
        <f>((I46*3)+(H46*2)+G46+E46)/C46</f>
        <v>0.4302477183833116</v>
      </c>
      <c r="U46" s="29">
        <f>(E46+J46+O46)/(C46+J46+O46+Q46)</f>
        <v>0.3352803738317757</v>
      </c>
      <c r="V46" s="42">
        <f t="shared" si="1"/>
        <v>857</v>
      </c>
      <c r="W46" s="28">
        <f t="shared" si="5"/>
        <v>330</v>
      </c>
      <c r="X46" s="30">
        <f t="shared" si="6"/>
        <v>111.40919486581096</v>
      </c>
      <c r="Y46" s="31">
        <f t="shared" si="7"/>
        <v>5.107042888585561</v>
      </c>
    </row>
    <row r="47" spans="24:25" ht="15">
      <c r="X47" s="28"/>
      <c r="Y47" s="28"/>
    </row>
    <row r="48" spans="1:25" ht="15.75">
      <c r="A48" s="6" t="s">
        <v>273</v>
      </c>
      <c r="C48" s="39" t="s">
        <v>274</v>
      </c>
      <c r="X48" s="28"/>
      <c r="Y48" s="28"/>
    </row>
    <row r="49" spans="1:25" ht="15">
      <c r="A49">
        <v>1991</v>
      </c>
      <c r="B49" s="28">
        <v>122</v>
      </c>
      <c r="C49" s="28">
        <v>320</v>
      </c>
      <c r="D49" s="28">
        <v>38</v>
      </c>
      <c r="E49" s="28">
        <v>85</v>
      </c>
      <c r="F49" s="28">
        <v>46</v>
      </c>
      <c r="G49" s="28">
        <v>17</v>
      </c>
      <c r="H49" s="28">
        <v>8</v>
      </c>
      <c r="I49" s="28">
        <v>9</v>
      </c>
      <c r="J49" s="28">
        <v>20</v>
      </c>
      <c r="K49" s="28">
        <v>49</v>
      </c>
      <c r="L49" s="28">
        <v>10</v>
      </c>
      <c r="M49" s="28">
        <v>0</v>
      </c>
      <c r="N49" s="28">
        <v>0</v>
      </c>
      <c r="O49" s="28">
        <v>9</v>
      </c>
      <c r="P49" s="28">
        <v>1</v>
      </c>
      <c r="Q49" s="28">
        <v>2</v>
      </c>
      <c r="R49" s="28">
        <v>11</v>
      </c>
      <c r="S49" s="29">
        <f aca="true" t="shared" si="8" ref="S49:S56">E49/C49</f>
        <v>0.265625</v>
      </c>
      <c r="T49" s="29">
        <f aca="true" t="shared" si="9" ref="T49:T56">((I49*3)+(H49*2)+G49+E49)/C49</f>
        <v>0.453125</v>
      </c>
      <c r="U49" s="29">
        <f aca="true" t="shared" si="10" ref="U49:U56">(E49+J49+O49)/(C49+J49+O49+Q49)</f>
        <v>0.3247863247863248</v>
      </c>
      <c r="V49" s="42">
        <f t="shared" si="1"/>
        <v>352</v>
      </c>
      <c r="W49" s="28">
        <f t="shared" si="5"/>
        <v>145</v>
      </c>
      <c r="X49" s="30">
        <f t="shared" si="6"/>
        <v>45.09176136363636</v>
      </c>
      <c r="Y49" s="31">
        <f t="shared" si="7"/>
        <v>4.8894680996714115</v>
      </c>
    </row>
    <row r="50" spans="1:25" ht="15">
      <c r="A50">
        <v>1992</v>
      </c>
      <c r="B50" s="28">
        <v>158</v>
      </c>
      <c r="C50" s="28">
        <v>629</v>
      </c>
      <c r="D50" s="28">
        <v>84</v>
      </c>
      <c r="E50" s="28">
        <v>172</v>
      </c>
      <c r="F50" s="28">
        <v>58</v>
      </c>
      <c r="G50" s="28">
        <v>21</v>
      </c>
      <c r="H50" s="28">
        <v>4</v>
      </c>
      <c r="I50" s="28">
        <v>8</v>
      </c>
      <c r="J50" s="28">
        <v>32</v>
      </c>
      <c r="K50" s="28">
        <v>59</v>
      </c>
      <c r="L50" s="28">
        <v>17</v>
      </c>
      <c r="M50" s="28">
        <v>6</v>
      </c>
      <c r="N50" s="28">
        <v>0</v>
      </c>
      <c r="O50" s="28">
        <v>10</v>
      </c>
      <c r="P50" s="28">
        <v>2</v>
      </c>
      <c r="Q50" s="28">
        <v>3</v>
      </c>
      <c r="R50" s="28">
        <v>23</v>
      </c>
      <c r="S50" s="29">
        <f t="shared" si="8"/>
        <v>0.27344992050874406</v>
      </c>
      <c r="T50" s="29">
        <f t="shared" si="9"/>
        <v>0.35771065182829886</v>
      </c>
      <c r="U50" s="29">
        <f t="shared" si="10"/>
        <v>0.31750741839762614</v>
      </c>
      <c r="V50" s="42">
        <f t="shared" si="1"/>
        <v>676</v>
      </c>
      <c r="W50" s="28">
        <f t="shared" si="5"/>
        <v>225</v>
      </c>
      <c r="X50" s="30">
        <f t="shared" si="6"/>
        <v>68.27402366863905</v>
      </c>
      <c r="Y50" s="31">
        <f t="shared" si="7"/>
        <v>3.800821936192277</v>
      </c>
    </row>
    <row r="51" spans="1:25" ht="15">
      <c r="A51">
        <v>1993</v>
      </c>
      <c r="B51" s="28">
        <v>157</v>
      </c>
      <c r="C51" s="28">
        <v>654</v>
      </c>
      <c r="D51" s="28">
        <v>104</v>
      </c>
      <c r="E51" s="43">
        <v>233</v>
      </c>
      <c r="F51" s="28">
        <v>124</v>
      </c>
      <c r="G51" s="28">
        <v>28</v>
      </c>
      <c r="H51" s="28">
        <v>8</v>
      </c>
      <c r="I51" s="28">
        <v>36</v>
      </c>
      <c r="J51" s="28">
        <v>23</v>
      </c>
      <c r="K51" s="28">
        <v>78</v>
      </c>
      <c r="L51" s="28">
        <v>15</v>
      </c>
      <c r="M51" s="28">
        <v>3</v>
      </c>
      <c r="N51" s="28">
        <v>0</v>
      </c>
      <c r="O51" s="28">
        <v>7</v>
      </c>
      <c r="P51" s="28">
        <v>2</v>
      </c>
      <c r="Q51" s="28">
        <v>5</v>
      </c>
      <c r="R51" s="28">
        <v>21</v>
      </c>
      <c r="S51" s="29">
        <f t="shared" si="8"/>
        <v>0.3562691131498471</v>
      </c>
      <c r="T51" s="29">
        <f t="shared" si="9"/>
        <v>0.5886850152905199</v>
      </c>
      <c r="U51" s="29">
        <f t="shared" si="10"/>
        <v>0.38171262699564584</v>
      </c>
      <c r="V51" s="42">
        <f t="shared" si="1"/>
        <v>691</v>
      </c>
      <c r="W51" s="28">
        <f t="shared" si="5"/>
        <v>385</v>
      </c>
      <c r="X51" s="30">
        <f t="shared" si="6"/>
        <v>139.38639652677278</v>
      </c>
      <c r="Y51" s="31">
        <f t="shared" si="7"/>
        <v>8.381810036131103</v>
      </c>
    </row>
    <row r="52" spans="1:25" ht="15">
      <c r="A52">
        <v>1994</v>
      </c>
      <c r="B52" s="28">
        <v>155</v>
      </c>
      <c r="C52" s="28">
        <v>689</v>
      </c>
      <c r="D52" s="28">
        <v>111</v>
      </c>
      <c r="E52" s="28">
        <v>209</v>
      </c>
      <c r="F52" s="28">
        <v>89</v>
      </c>
      <c r="G52" s="28">
        <v>35</v>
      </c>
      <c r="H52" s="28">
        <v>8</v>
      </c>
      <c r="I52" s="28">
        <v>29</v>
      </c>
      <c r="J52" s="28">
        <v>35</v>
      </c>
      <c r="K52" s="28">
        <v>84</v>
      </c>
      <c r="L52" s="28">
        <v>20</v>
      </c>
      <c r="M52" s="28">
        <v>17</v>
      </c>
      <c r="N52" s="28">
        <v>1</v>
      </c>
      <c r="O52" s="28">
        <v>5</v>
      </c>
      <c r="P52" s="28">
        <v>4</v>
      </c>
      <c r="Q52" s="28">
        <v>2</v>
      </c>
      <c r="R52" s="28">
        <v>22</v>
      </c>
      <c r="S52" s="29">
        <f t="shared" si="8"/>
        <v>0.3033381712626996</v>
      </c>
      <c r="T52" s="29">
        <f t="shared" si="9"/>
        <v>0.5036284470246735</v>
      </c>
      <c r="U52" s="29">
        <f t="shared" si="10"/>
        <v>0.34062927496580025</v>
      </c>
      <c r="V52" s="42">
        <f t="shared" si="1"/>
        <v>735</v>
      </c>
      <c r="W52" s="28">
        <f t="shared" si="5"/>
        <v>347</v>
      </c>
      <c r="X52" s="30">
        <f t="shared" si="6"/>
        <v>113.57191836734694</v>
      </c>
      <c r="Y52" s="31">
        <f t="shared" si="7"/>
        <v>6.024443606912312</v>
      </c>
    </row>
    <row r="53" spans="1:25" ht="15">
      <c r="A53">
        <v>1995</v>
      </c>
      <c r="B53" s="28">
        <v>159</v>
      </c>
      <c r="C53" s="28">
        <v>684</v>
      </c>
      <c r="D53" s="28">
        <v>105</v>
      </c>
      <c r="E53" s="28">
        <v>210</v>
      </c>
      <c r="F53" s="28">
        <v>102</v>
      </c>
      <c r="G53" s="28">
        <v>41</v>
      </c>
      <c r="H53" s="28">
        <v>6</v>
      </c>
      <c r="I53" s="28">
        <v>24</v>
      </c>
      <c r="J53" s="28">
        <v>33</v>
      </c>
      <c r="K53" s="28">
        <v>83</v>
      </c>
      <c r="L53" s="28">
        <v>29</v>
      </c>
      <c r="M53" s="28">
        <v>11</v>
      </c>
      <c r="N53" s="28">
        <v>0</v>
      </c>
      <c r="O53" s="28">
        <v>5</v>
      </c>
      <c r="P53" s="28">
        <v>2</v>
      </c>
      <c r="Q53" s="28">
        <v>2</v>
      </c>
      <c r="R53" s="28">
        <v>19</v>
      </c>
      <c r="S53" s="29">
        <f t="shared" si="8"/>
        <v>0.30701754385964913</v>
      </c>
      <c r="T53" s="29">
        <f t="shared" si="9"/>
        <v>0.489766081871345</v>
      </c>
      <c r="U53" s="29">
        <f t="shared" si="10"/>
        <v>0.3425414364640884</v>
      </c>
      <c r="V53" s="42">
        <f t="shared" si="1"/>
        <v>726</v>
      </c>
      <c r="W53" s="28">
        <f t="shared" si="5"/>
        <v>335</v>
      </c>
      <c r="X53" s="30">
        <f t="shared" si="6"/>
        <v>111.24479338842976</v>
      </c>
      <c r="Y53" s="31">
        <f t="shared" si="7"/>
        <v>6.043479721303025</v>
      </c>
    </row>
    <row r="54" spans="1:25" ht="15">
      <c r="A54">
        <v>1996</v>
      </c>
      <c r="B54" s="28">
        <v>154</v>
      </c>
      <c r="C54" s="28">
        <v>590</v>
      </c>
      <c r="D54" s="28">
        <v>88</v>
      </c>
      <c r="E54" s="28">
        <v>170</v>
      </c>
      <c r="F54" s="28">
        <v>91</v>
      </c>
      <c r="G54" s="28">
        <v>27</v>
      </c>
      <c r="H54" s="28">
        <v>3</v>
      </c>
      <c r="I54" s="28">
        <v>23</v>
      </c>
      <c r="J54" s="28">
        <v>27</v>
      </c>
      <c r="K54" s="28">
        <v>46</v>
      </c>
      <c r="L54" s="28">
        <v>21</v>
      </c>
      <c r="M54" s="28">
        <v>8</v>
      </c>
      <c r="N54" s="28">
        <v>1</v>
      </c>
      <c r="O54" s="28">
        <v>3</v>
      </c>
      <c r="P54" s="28">
        <v>2</v>
      </c>
      <c r="Q54" s="28">
        <v>0</v>
      </c>
      <c r="R54" s="28">
        <v>19</v>
      </c>
      <c r="S54" s="29">
        <f t="shared" si="8"/>
        <v>0.288135593220339</v>
      </c>
      <c r="T54" s="29">
        <f t="shared" si="9"/>
        <v>0.4610169491525424</v>
      </c>
      <c r="U54" s="29">
        <f t="shared" si="10"/>
        <v>0.3225806451612903</v>
      </c>
      <c r="V54" s="42">
        <f t="shared" si="1"/>
        <v>622</v>
      </c>
      <c r="W54" s="28">
        <f t="shared" si="5"/>
        <v>272</v>
      </c>
      <c r="X54" s="30">
        <f t="shared" si="6"/>
        <v>82.47588424437299</v>
      </c>
      <c r="Y54" s="31">
        <f t="shared" si="7"/>
        <v>5.03811962578749</v>
      </c>
    </row>
    <row r="55" spans="1:25" ht="15">
      <c r="A55">
        <v>1997</v>
      </c>
      <c r="B55" s="28">
        <v>3</v>
      </c>
      <c r="C55" s="28">
        <v>2</v>
      </c>
      <c r="D55" s="28">
        <v>1</v>
      </c>
      <c r="E55" s="28">
        <v>1</v>
      </c>
      <c r="F55" s="28">
        <v>0</v>
      </c>
      <c r="G55" s="28">
        <v>0</v>
      </c>
      <c r="H55" s="28">
        <v>0</v>
      </c>
      <c r="I55" s="28">
        <v>0</v>
      </c>
      <c r="J55" s="28">
        <v>1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9">
        <f t="shared" si="8"/>
        <v>0.5</v>
      </c>
      <c r="T55" s="29">
        <f t="shared" si="9"/>
        <v>0.5</v>
      </c>
      <c r="U55" s="29">
        <f t="shared" si="10"/>
        <v>0.6666666666666666</v>
      </c>
      <c r="V55" s="42">
        <f t="shared" si="1"/>
        <v>3</v>
      </c>
      <c r="W55" s="28">
        <f t="shared" si="5"/>
        <v>1</v>
      </c>
      <c r="X55" s="30">
        <f t="shared" si="6"/>
        <v>0.84</v>
      </c>
      <c r="Y55" s="31">
        <f t="shared" si="7"/>
        <v>22.68</v>
      </c>
    </row>
    <row r="56" spans="1:25" ht="15">
      <c r="A56" s="34">
        <v>1998</v>
      </c>
      <c r="B56" s="35">
        <v>38</v>
      </c>
      <c r="C56" s="35">
        <v>107</v>
      </c>
      <c r="D56" s="35">
        <v>11</v>
      </c>
      <c r="E56" s="35">
        <v>25</v>
      </c>
      <c r="F56" s="35">
        <v>7</v>
      </c>
      <c r="G56" s="35">
        <v>5</v>
      </c>
      <c r="H56" s="35">
        <v>0</v>
      </c>
      <c r="I56" s="35">
        <v>1</v>
      </c>
      <c r="J56" s="35">
        <v>5</v>
      </c>
      <c r="K56" s="35">
        <v>8</v>
      </c>
      <c r="L56" s="35">
        <v>2</v>
      </c>
      <c r="M56" s="35">
        <v>0</v>
      </c>
      <c r="N56" s="35">
        <v>0</v>
      </c>
      <c r="O56" s="35">
        <v>0</v>
      </c>
      <c r="P56" s="35">
        <v>1</v>
      </c>
      <c r="Q56" s="35">
        <v>0</v>
      </c>
      <c r="R56" s="35">
        <v>2</v>
      </c>
      <c r="S56" s="36">
        <f t="shared" si="8"/>
        <v>0.2336448598130841</v>
      </c>
      <c r="T56" s="36">
        <f t="shared" si="9"/>
        <v>0.308411214953271</v>
      </c>
      <c r="U56" s="36">
        <f t="shared" si="10"/>
        <v>0.26785714285714285</v>
      </c>
      <c r="V56" s="35">
        <f t="shared" si="1"/>
        <v>113</v>
      </c>
      <c r="W56" s="35">
        <f t="shared" si="5"/>
        <v>33</v>
      </c>
      <c r="X56" s="37">
        <f t="shared" si="6"/>
        <v>8.627964601769913</v>
      </c>
      <c r="Y56" s="38">
        <f t="shared" si="7"/>
        <v>2.740647579385737</v>
      </c>
    </row>
    <row r="57" spans="1:25" ht="15">
      <c r="A57" t="s">
        <v>259</v>
      </c>
      <c r="B57" s="28">
        <v>946</v>
      </c>
      <c r="C57" s="28">
        <v>3675</v>
      </c>
      <c r="D57" s="28">
        <v>542</v>
      </c>
      <c r="E57" s="28">
        <v>1105</v>
      </c>
      <c r="F57" s="28">
        <v>517</v>
      </c>
      <c r="G57" s="28">
        <v>174</v>
      </c>
      <c r="H57" s="28">
        <v>37</v>
      </c>
      <c r="I57" s="28">
        <v>130</v>
      </c>
      <c r="J57" s="28">
        <v>176</v>
      </c>
      <c r="K57" s="28">
        <v>407</v>
      </c>
      <c r="L57" s="28">
        <v>114</v>
      </c>
      <c r="M57" s="28">
        <v>45</v>
      </c>
      <c r="N57" s="28">
        <v>2</v>
      </c>
      <c r="O57" s="28">
        <v>39</v>
      </c>
      <c r="P57" s="28">
        <v>14</v>
      </c>
      <c r="Q57" s="28">
        <v>14</v>
      </c>
      <c r="R57" s="28">
        <v>117</v>
      </c>
      <c r="S57" s="29">
        <f>E57/C57</f>
        <v>0.3006802721088435</v>
      </c>
      <c r="T57" s="29">
        <f>((I57*3)+(H57*2)+G57+E57)/C57</f>
        <v>0.4742857142857143</v>
      </c>
      <c r="U57" s="29">
        <f>(E57+J57+O57)/(C57+J57+O57+Q57)</f>
        <v>0.33811475409836067</v>
      </c>
      <c r="V57" s="42">
        <f t="shared" si="1"/>
        <v>3918</v>
      </c>
      <c r="W57" s="28">
        <f t="shared" si="5"/>
        <v>1743</v>
      </c>
      <c r="X57" s="30">
        <f t="shared" si="6"/>
        <v>563.0599438489024</v>
      </c>
      <c r="Y57" s="31">
        <f t="shared" si="7"/>
        <v>5.595369335266973</v>
      </c>
    </row>
    <row r="58" spans="24:25" ht="15">
      <c r="X58" s="28"/>
      <c r="Y58" s="28"/>
    </row>
    <row r="59" spans="1:25" ht="15.75">
      <c r="A59" s="6" t="s">
        <v>275</v>
      </c>
      <c r="C59" s="40">
        <v>1985</v>
      </c>
      <c r="X59" s="28"/>
      <c r="Y59" s="28"/>
    </row>
    <row r="60" spans="1:25" ht="15">
      <c r="A60">
        <v>1985</v>
      </c>
      <c r="B60" s="28">
        <v>100</v>
      </c>
      <c r="C60" s="28">
        <v>105</v>
      </c>
      <c r="D60" s="28">
        <v>10</v>
      </c>
      <c r="E60" s="28">
        <v>18</v>
      </c>
      <c r="F60" s="28">
        <v>9</v>
      </c>
      <c r="G60" s="28">
        <v>6</v>
      </c>
      <c r="H60" s="28">
        <v>1</v>
      </c>
      <c r="I60" s="28">
        <v>3</v>
      </c>
      <c r="J60" s="28">
        <v>9</v>
      </c>
      <c r="K60" s="28">
        <v>26</v>
      </c>
      <c r="L60" s="28">
        <v>1</v>
      </c>
      <c r="M60" s="28">
        <v>0</v>
      </c>
      <c r="N60" s="28">
        <v>0</v>
      </c>
      <c r="O60" s="28">
        <v>1</v>
      </c>
      <c r="P60" s="28">
        <v>0</v>
      </c>
      <c r="Q60" s="28">
        <v>0</v>
      </c>
      <c r="R60" s="28">
        <v>1</v>
      </c>
      <c r="S60" s="29">
        <f>E60/C60</f>
        <v>0.17142857142857143</v>
      </c>
      <c r="T60" s="29">
        <f>((I60*3)+(H60*2)+G60+E60)/C60</f>
        <v>0.3333333333333333</v>
      </c>
      <c r="U60" s="29">
        <f>(E60+J60+O60)/(C60+J60+O60+Q60)</f>
        <v>0.24347826086956523</v>
      </c>
      <c r="V60" s="42">
        <f t="shared" si="1"/>
        <v>115</v>
      </c>
      <c r="W60" s="28">
        <f t="shared" si="5"/>
        <v>35</v>
      </c>
      <c r="X60" s="30">
        <f t="shared" si="6"/>
        <v>8.827826086956522</v>
      </c>
      <c r="Y60" s="31">
        <f t="shared" si="7"/>
        <v>2.7085375494071147</v>
      </c>
    </row>
    <row r="61" spans="24:25" ht="15">
      <c r="X61" s="28"/>
      <c r="Y61" s="28"/>
    </row>
    <row r="62" spans="1:25" ht="15.75">
      <c r="A62" s="6" t="s">
        <v>276</v>
      </c>
      <c r="C62" s="39" t="s">
        <v>277</v>
      </c>
      <c r="X62" s="28"/>
      <c r="Y62" s="28"/>
    </row>
    <row r="63" spans="1:25" ht="15">
      <c r="A63">
        <v>2005</v>
      </c>
      <c r="B63" s="28">
        <v>3</v>
      </c>
      <c r="C63" s="28">
        <v>7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2</v>
      </c>
      <c r="K63" s="28">
        <v>3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1</v>
      </c>
      <c r="S63" s="29">
        <f>E63/C63</f>
        <v>0</v>
      </c>
      <c r="T63" s="29">
        <f>((I63*3)+(H63*2)+G63+E63)/C63</f>
        <v>0</v>
      </c>
      <c r="U63" s="29">
        <f>(E63+J63+O63)/(C63+J63+O63+Q63)</f>
        <v>0.2222222222222222</v>
      </c>
      <c r="V63" s="42">
        <f t="shared" si="1"/>
        <v>9</v>
      </c>
      <c r="W63" s="28">
        <f t="shared" si="5"/>
        <v>0</v>
      </c>
      <c r="X63" s="30">
        <f t="shared" si="6"/>
        <v>0.05777777777777778</v>
      </c>
      <c r="Y63" s="31">
        <f t="shared" si="7"/>
        <v>0.19500000000000003</v>
      </c>
    </row>
    <row r="64" spans="1:25" ht="15">
      <c r="A64">
        <v>2006</v>
      </c>
      <c r="B64" s="28">
        <v>44</v>
      </c>
      <c r="C64" s="28">
        <v>128</v>
      </c>
      <c r="D64" s="28">
        <v>15</v>
      </c>
      <c r="E64" s="28">
        <v>35</v>
      </c>
      <c r="F64" s="28">
        <v>14</v>
      </c>
      <c r="G64" s="28">
        <v>4</v>
      </c>
      <c r="H64" s="28">
        <v>1</v>
      </c>
      <c r="I64" s="28">
        <v>3</v>
      </c>
      <c r="J64" s="28">
        <v>10</v>
      </c>
      <c r="K64" s="28">
        <v>14</v>
      </c>
      <c r="L64" s="28">
        <v>10</v>
      </c>
      <c r="M64" s="28">
        <v>2</v>
      </c>
      <c r="N64" s="28">
        <v>0</v>
      </c>
      <c r="O64" s="28">
        <v>2</v>
      </c>
      <c r="P64" s="28">
        <v>0</v>
      </c>
      <c r="Q64" s="28">
        <v>1</v>
      </c>
      <c r="R64" s="28">
        <v>0</v>
      </c>
      <c r="S64" s="29">
        <f>E64/C64</f>
        <v>0.2734375</v>
      </c>
      <c r="T64" s="29">
        <f>((I64*3)+(H64*2)+G64+E64)/C64</f>
        <v>0.390625</v>
      </c>
      <c r="U64" s="29">
        <f>(E64+J64+O64)/(C64+J64+O64+Q64)</f>
        <v>0.3333333333333333</v>
      </c>
      <c r="V64" s="42">
        <f t="shared" si="1"/>
        <v>141</v>
      </c>
      <c r="W64" s="28">
        <f t="shared" si="5"/>
        <v>50</v>
      </c>
      <c r="X64" s="30">
        <f t="shared" si="6"/>
        <v>18.226666666666667</v>
      </c>
      <c r="Y64" s="31">
        <f t="shared" si="7"/>
        <v>5.235319148936171</v>
      </c>
    </row>
    <row r="65" spans="1:25" ht="15">
      <c r="A65" s="34">
        <v>2007</v>
      </c>
      <c r="B65" s="35">
        <v>9</v>
      </c>
      <c r="C65" s="35">
        <v>23</v>
      </c>
      <c r="D65" s="35">
        <v>1</v>
      </c>
      <c r="E65" s="35">
        <v>2</v>
      </c>
      <c r="F65" s="35">
        <v>0</v>
      </c>
      <c r="G65" s="35">
        <v>2</v>
      </c>
      <c r="H65" s="35">
        <v>0</v>
      </c>
      <c r="I65" s="35">
        <v>0</v>
      </c>
      <c r="J65" s="35">
        <v>0</v>
      </c>
      <c r="K65" s="35">
        <v>2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6">
        <f>E65/C65</f>
        <v>0.08695652173913043</v>
      </c>
      <c r="T65" s="36">
        <f>((I65*3)+(H65*2)+G65+E65)/C65</f>
        <v>0.17391304347826086</v>
      </c>
      <c r="U65" s="36">
        <f>(E65+J65+O65)/(C65+J65+O65+Q65)</f>
        <v>0.08695652173913043</v>
      </c>
      <c r="V65" s="35">
        <f t="shared" si="1"/>
        <v>23</v>
      </c>
      <c r="W65" s="35">
        <f t="shared" si="5"/>
        <v>4</v>
      </c>
      <c r="X65" s="37">
        <f t="shared" si="6"/>
        <v>0.34782608695652173</v>
      </c>
      <c r="Y65" s="38">
        <f t="shared" si="7"/>
        <v>0.44720496894409933</v>
      </c>
    </row>
    <row r="66" spans="1:25" ht="15">
      <c r="A66" t="s">
        <v>259</v>
      </c>
      <c r="B66" s="28">
        <v>56</v>
      </c>
      <c r="C66" s="28">
        <v>158</v>
      </c>
      <c r="D66" s="28">
        <v>16</v>
      </c>
      <c r="E66" s="28">
        <v>37</v>
      </c>
      <c r="F66" s="28">
        <v>14</v>
      </c>
      <c r="G66" s="28">
        <v>6</v>
      </c>
      <c r="H66" s="28">
        <v>1</v>
      </c>
      <c r="I66" s="28">
        <v>3</v>
      </c>
      <c r="J66" s="28">
        <v>12</v>
      </c>
      <c r="K66" s="28">
        <v>19</v>
      </c>
      <c r="L66" s="28">
        <v>10</v>
      </c>
      <c r="M66" s="28">
        <v>2</v>
      </c>
      <c r="N66" s="28">
        <v>0</v>
      </c>
      <c r="O66" s="28">
        <v>2</v>
      </c>
      <c r="P66" s="28">
        <v>0</v>
      </c>
      <c r="Q66" s="28">
        <v>1</v>
      </c>
      <c r="R66" s="28">
        <v>1</v>
      </c>
      <c r="S66" s="29">
        <f>E66/C66</f>
        <v>0.23417721518987342</v>
      </c>
      <c r="T66" s="29">
        <f>((I66*3)+(H66*2)+G66+E66)/C66</f>
        <v>0.34177215189873417</v>
      </c>
      <c r="U66" s="29">
        <f>(E66+J66+O66)/(C66+J66+O66+Q66)</f>
        <v>0.2947976878612717</v>
      </c>
      <c r="V66" s="42">
        <f t="shared" si="1"/>
        <v>173</v>
      </c>
      <c r="W66" s="28">
        <f t="shared" si="5"/>
        <v>54</v>
      </c>
      <c r="X66" s="30">
        <f t="shared" si="6"/>
        <v>17.109826589595375</v>
      </c>
      <c r="Y66" s="31">
        <f t="shared" si="7"/>
        <v>3.755815592838009</v>
      </c>
    </row>
    <row r="67" spans="24:25" ht="15">
      <c r="X67" s="28"/>
      <c r="Y67" s="28"/>
    </row>
    <row r="68" spans="1:25" ht="15.75">
      <c r="A68" s="6" t="s">
        <v>278</v>
      </c>
      <c r="C68" s="39" t="s">
        <v>279</v>
      </c>
      <c r="X68" s="28"/>
      <c r="Y68" s="28"/>
    </row>
    <row r="69" spans="1:25" ht="15">
      <c r="A69">
        <v>1985</v>
      </c>
      <c r="B69" s="28">
        <v>141</v>
      </c>
      <c r="C69" s="28">
        <v>523</v>
      </c>
      <c r="D69" s="28">
        <v>52</v>
      </c>
      <c r="E69" s="28">
        <v>133</v>
      </c>
      <c r="F69" s="28">
        <v>40</v>
      </c>
      <c r="G69" s="28">
        <v>18</v>
      </c>
      <c r="H69" s="28">
        <v>2</v>
      </c>
      <c r="I69" s="28">
        <v>1</v>
      </c>
      <c r="J69" s="28">
        <v>47</v>
      </c>
      <c r="K69" s="28">
        <v>42</v>
      </c>
      <c r="L69" s="28">
        <v>12</v>
      </c>
      <c r="M69" s="28">
        <v>5</v>
      </c>
      <c r="N69" s="28">
        <v>0</v>
      </c>
      <c r="O69" s="28">
        <v>0</v>
      </c>
      <c r="P69" s="28">
        <v>4</v>
      </c>
      <c r="Q69" s="28">
        <v>3</v>
      </c>
      <c r="R69" s="28">
        <v>8</v>
      </c>
      <c r="S69" s="29">
        <f aca="true" t="shared" si="11" ref="S69:S74">E69/C69</f>
        <v>0.25430210325047803</v>
      </c>
      <c r="T69" s="29">
        <f aca="true" t="shared" si="12" ref="T69:T74">((I69*3)+(H69*2)+G69+E69)/C69</f>
        <v>0.30210325047801145</v>
      </c>
      <c r="U69" s="29">
        <f aca="true" t="shared" si="13" ref="U69:U74">(E69+J69+O69)/(C69+J69+O69+Q69)</f>
        <v>0.31413612565445026</v>
      </c>
      <c r="V69" s="42">
        <f t="shared" si="1"/>
        <v>577</v>
      </c>
      <c r="W69" s="28">
        <f t="shared" si="5"/>
        <v>158</v>
      </c>
      <c r="X69" s="30">
        <f t="shared" si="6"/>
        <v>52.601594454072796</v>
      </c>
      <c r="Y69" s="31">
        <f t="shared" si="7"/>
        <v>3.506772963604853</v>
      </c>
    </row>
    <row r="70" spans="1:25" ht="15">
      <c r="A70">
        <v>1986</v>
      </c>
      <c r="B70" s="28">
        <v>159</v>
      </c>
      <c r="C70" s="28">
        <v>586</v>
      </c>
      <c r="D70" s="28">
        <v>63</v>
      </c>
      <c r="E70" s="28">
        <v>155</v>
      </c>
      <c r="F70" s="28">
        <v>63</v>
      </c>
      <c r="G70" s="28">
        <v>33</v>
      </c>
      <c r="H70" s="28">
        <v>3</v>
      </c>
      <c r="I70" s="28">
        <v>5</v>
      </c>
      <c r="J70" s="28">
        <v>49</v>
      </c>
      <c r="K70" s="28">
        <v>70</v>
      </c>
      <c r="L70" s="28">
        <v>13</v>
      </c>
      <c r="M70" s="28">
        <v>2</v>
      </c>
      <c r="N70" s="28">
        <v>0</v>
      </c>
      <c r="O70" s="28">
        <v>5</v>
      </c>
      <c r="P70" s="28">
        <v>5</v>
      </c>
      <c r="Q70" s="28">
        <v>3</v>
      </c>
      <c r="R70" s="28">
        <v>18</v>
      </c>
      <c r="S70" s="29">
        <f t="shared" si="11"/>
        <v>0.2645051194539249</v>
      </c>
      <c r="T70" s="29">
        <f t="shared" si="12"/>
        <v>0.35665529010238906</v>
      </c>
      <c r="U70" s="29">
        <f t="shared" si="13"/>
        <v>0.3250388802488336</v>
      </c>
      <c r="V70" s="42">
        <f t="shared" si="1"/>
        <v>648</v>
      </c>
      <c r="W70" s="28">
        <f t="shared" si="5"/>
        <v>209</v>
      </c>
      <c r="X70" s="30">
        <f t="shared" si="6"/>
        <v>67.27444444444446</v>
      </c>
      <c r="Y70" s="31">
        <f t="shared" si="7"/>
        <v>3.974638949671773</v>
      </c>
    </row>
    <row r="71" spans="1:25" ht="15">
      <c r="A71">
        <v>1987</v>
      </c>
      <c r="B71" s="28">
        <v>161</v>
      </c>
      <c r="C71" s="28">
        <v>587</v>
      </c>
      <c r="D71" s="28">
        <v>69</v>
      </c>
      <c r="E71" s="28">
        <v>130</v>
      </c>
      <c r="F71" s="28">
        <v>47</v>
      </c>
      <c r="G71" s="28">
        <v>18</v>
      </c>
      <c r="H71" s="28">
        <v>4</v>
      </c>
      <c r="I71" s="28">
        <v>5</v>
      </c>
      <c r="J71" s="28">
        <v>79</v>
      </c>
      <c r="K71" s="28">
        <v>68</v>
      </c>
      <c r="L71" s="28">
        <v>20</v>
      </c>
      <c r="M71" s="28">
        <v>10</v>
      </c>
      <c r="N71" s="28">
        <v>3</v>
      </c>
      <c r="O71" s="28">
        <v>0</v>
      </c>
      <c r="P71" s="28">
        <v>7</v>
      </c>
      <c r="Q71" s="28">
        <v>2</v>
      </c>
      <c r="R71" s="28">
        <v>13</v>
      </c>
      <c r="S71" s="29">
        <f t="shared" si="11"/>
        <v>0.22146507666098808</v>
      </c>
      <c r="T71" s="29">
        <f t="shared" si="12"/>
        <v>0.29131175468483816</v>
      </c>
      <c r="U71" s="29">
        <f t="shared" si="13"/>
        <v>0.312874251497006</v>
      </c>
      <c r="V71" s="42">
        <f t="shared" si="1"/>
        <v>675</v>
      </c>
      <c r="W71" s="28">
        <f t="shared" si="5"/>
        <v>171</v>
      </c>
      <c r="X71" s="30">
        <f t="shared" si="6"/>
        <v>57.59120000000001</v>
      </c>
      <c r="Y71" s="31">
        <f t="shared" si="7"/>
        <v>3.2260630705394195</v>
      </c>
    </row>
    <row r="72" spans="1:25" ht="15">
      <c r="A72">
        <v>1988</v>
      </c>
      <c r="B72" s="28">
        <v>162</v>
      </c>
      <c r="C72" s="28">
        <v>596</v>
      </c>
      <c r="D72" s="28">
        <v>72</v>
      </c>
      <c r="E72" s="28">
        <v>161</v>
      </c>
      <c r="F72" s="28">
        <v>56</v>
      </c>
      <c r="G72" s="28">
        <v>20</v>
      </c>
      <c r="H72" s="28">
        <v>1</v>
      </c>
      <c r="I72" s="28">
        <v>3</v>
      </c>
      <c r="J72" s="28">
        <v>43</v>
      </c>
      <c r="K72" s="28">
        <v>60</v>
      </c>
      <c r="L72" s="28">
        <v>7</v>
      </c>
      <c r="M72" s="28">
        <v>3</v>
      </c>
      <c r="N72" s="28">
        <v>2</v>
      </c>
      <c r="O72" s="28">
        <v>5</v>
      </c>
      <c r="P72" s="28">
        <v>4</v>
      </c>
      <c r="Q72" s="28">
        <v>3</v>
      </c>
      <c r="R72" s="28">
        <v>16</v>
      </c>
      <c r="S72" s="29">
        <f t="shared" si="11"/>
        <v>0.2701342281879195</v>
      </c>
      <c r="T72" s="29">
        <f t="shared" si="12"/>
        <v>0.3221476510067114</v>
      </c>
      <c r="U72" s="29">
        <f t="shared" si="13"/>
        <v>0.3230293663060278</v>
      </c>
      <c r="V72" s="42">
        <f t="shared" si="1"/>
        <v>651</v>
      </c>
      <c r="W72" s="28">
        <f t="shared" si="5"/>
        <v>192</v>
      </c>
      <c r="X72" s="30">
        <f t="shared" si="6"/>
        <v>61.51901689708142</v>
      </c>
      <c r="Y72" s="31">
        <f t="shared" si="7"/>
        <v>3.6108988178721706</v>
      </c>
    </row>
    <row r="73" spans="1:25" ht="15">
      <c r="A73" s="34">
        <v>1989</v>
      </c>
      <c r="B73" s="35">
        <v>163</v>
      </c>
      <c r="C73" s="35">
        <v>607</v>
      </c>
      <c r="D73" s="35">
        <v>69</v>
      </c>
      <c r="E73" s="35">
        <v>152</v>
      </c>
      <c r="F73" s="35">
        <v>49</v>
      </c>
      <c r="G73" s="35">
        <v>22</v>
      </c>
      <c r="H73" s="35">
        <v>1</v>
      </c>
      <c r="I73" s="35">
        <v>1</v>
      </c>
      <c r="J73" s="35">
        <v>35</v>
      </c>
      <c r="K73" s="35">
        <v>57</v>
      </c>
      <c r="L73" s="35">
        <v>7</v>
      </c>
      <c r="M73" s="35">
        <v>2</v>
      </c>
      <c r="N73" s="35">
        <v>3</v>
      </c>
      <c r="O73" s="35">
        <v>4</v>
      </c>
      <c r="P73" s="35">
        <v>4</v>
      </c>
      <c r="Q73" s="35">
        <v>3</v>
      </c>
      <c r="R73" s="35">
        <v>16</v>
      </c>
      <c r="S73" s="36">
        <f t="shared" si="11"/>
        <v>0.2504118616144975</v>
      </c>
      <c r="T73" s="36">
        <f t="shared" si="12"/>
        <v>0.29489291598023065</v>
      </c>
      <c r="U73" s="36">
        <f t="shared" si="13"/>
        <v>0.2942989214175655</v>
      </c>
      <c r="V73" s="35">
        <f t="shared" si="1"/>
        <v>653</v>
      </c>
      <c r="W73" s="35">
        <f t="shared" si="5"/>
        <v>179</v>
      </c>
      <c r="X73" s="37">
        <f t="shared" si="6"/>
        <v>51.052128637059724</v>
      </c>
      <c r="Y73" s="38">
        <f t="shared" si="7"/>
        <v>2.8657120024960756</v>
      </c>
    </row>
    <row r="74" spans="1:25" ht="15">
      <c r="A74" t="s">
        <v>259</v>
      </c>
      <c r="B74" s="28">
        <v>786</v>
      </c>
      <c r="C74" s="28">
        <v>2899</v>
      </c>
      <c r="D74" s="28">
        <v>325</v>
      </c>
      <c r="E74" s="28">
        <v>731</v>
      </c>
      <c r="F74" s="28">
        <v>255</v>
      </c>
      <c r="G74" s="28">
        <v>111</v>
      </c>
      <c r="H74" s="28">
        <v>11</v>
      </c>
      <c r="I74" s="28">
        <v>15</v>
      </c>
      <c r="J74" s="28">
        <v>253</v>
      </c>
      <c r="K74" s="28">
        <v>297</v>
      </c>
      <c r="L74" s="28">
        <v>59</v>
      </c>
      <c r="M74" s="28">
        <v>22</v>
      </c>
      <c r="N74" s="28">
        <v>8</v>
      </c>
      <c r="O74" s="28">
        <v>14</v>
      </c>
      <c r="P74" s="28">
        <v>24</v>
      </c>
      <c r="Q74" s="28">
        <v>14</v>
      </c>
      <c r="R74" s="28">
        <v>71</v>
      </c>
      <c r="S74" s="29">
        <f t="shared" si="11"/>
        <v>0.25215591583304586</v>
      </c>
      <c r="T74" s="29">
        <f t="shared" si="12"/>
        <v>0.31355639875819247</v>
      </c>
      <c r="U74" s="29">
        <f t="shared" si="13"/>
        <v>0.31383647798742137</v>
      </c>
      <c r="V74" s="42">
        <f t="shared" si="1"/>
        <v>3204</v>
      </c>
      <c r="W74" s="28">
        <f t="shared" si="5"/>
        <v>909</v>
      </c>
      <c r="X74" s="30">
        <f t="shared" si="6"/>
        <v>289.5882584269663</v>
      </c>
      <c r="Y74" s="31">
        <f t="shared" si="7"/>
        <v>3.421830624738771</v>
      </c>
    </row>
    <row r="75" spans="24:25" ht="15">
      <c r="X75" s="28"/>
      <c r="Y75" s="28"/>
    </row>
    <row r="76" spans="1:25" ht="15.75">
      <c r="A76" s="6" t="s">
        <v>280</v>
      </c>
      <c r="B76" s="6"/>
      <c r="C76" s="40">
        <v>1997</v>
      </c>
      <c r="X76" s="28"/>
      <c r="Y76" s="28"/>
    </row>
    <row r="77" spans="1:25" ht="15">
      <c r="A77">
        <v>1997</v>
      </c>
      <c r="B77" s="28">
        <v>83</v>
      </c>
      <c r="C77" s="28">
        <v>150</v>
      </c>
      <c r="D77" s="28">
        <v>22</v>
      </c>
      <c r="E77" s="28">
        <v>49</v>
      </c>
      <c r="F77" s="28">
        <v>10</v>
      </c>
      <c r="G77" s="28">
        <v>3</v>
      </c>
      <c r="H77" s="28">
        <v>1</v>
      </c>
      <c r="I77" s="28">
        <v>0</v>
      </c>
      <c r="J77" s="28">
        <v>5</v>
      </c>
      <c r="K77" s="28">
        <v>41</v>
      </c>
      <c r="L77" s="28">
        <v>2</v>
      </c>
      <c r="M77" s="28">
        <v>12</v>
      </c>
      <c r="N77" s="28">
        <v>4</v>
      </c>
      <c r="O77" s="28">
        <v>0</v>
      </c>
      <c r="P77" s="28">
        <v>6</v>
      </c>
      <c r="Q77" s="28">
        <v>1</v>
      </c>
      <c r="R77" s="28">
        <v>2</v>
      </c>
      <c r="S77" s="29">
        <f>E77/C77</f>
        <v>0.32666666666666666</v>
      </c>
      <c r="T77" s="29">
        <f>((I77*3)+(H77*2)+G77+E77)/C77</f>
        <v>0.36</v>
      </c>
      <c r="U77" s="29">
        <f>(E77+J77+O77)/(C77+J77+O77+Q77)</f>
        <v>0.34615384615384615</v>
      </c>
      <c r="V77" s="42">
        <f t="shared" si="1"/>
        <v>162</v>
      </c>
      <c r="W77" s="28">
        <f t="shared" si="5"/>
        <v>54</v>
      </c>
      <c r="X77" s="30">
        <f t="shared" si="6"/>
        <v>19.312592592592594</v>
      </c>
      <c r="Y77" s="31">
        <f t="shared" si="7"/>
        <v>4.574035087719299</v>
      </c>
    </row>
    <row r="78" spans="24:25" ht="15">
      <c r="X78" s="28"/>
      <c r="Y78" s="28"/>
    </row>
    <row r="79" spans="1:25" ht="15.75">
      <c r="A79" s="6" t="s">
        <v>281</v>
      </c>
      <c r="C79" s="39" t="s">
        <v>282</v>
      </c>
      <c r="X79" s="28"/>
      <c r="Y79" s="28"/>
    </row>
    <row r="80" spans="1:25" ht="15">
      <c r="A80">
        <v>1997</v>
      </c>
      <c r="B80" s="28">
        <v>65</v>
      </c>
      <c r="C80" s="28">
        <v>179</v>
      </c>
      <c r="D80" s="28">
        <v>24</v>
      </c>
      <c r="E80" s="28">
        <v>54</v>
      </c>
      <c r="F80" s="28">
        <v>24</v>
      </c>
      <c r="G80" s="28">
        <v>10</v>
      </c>
      <c r="H80" s="28">
        <v>4</v>
      </c>
      <c r="I80" s="28">
        <v>6</v>
      </c>
      <c r="J80" s="28">
        <v>11</v>
      </c>
      <c r="K80" s="28">
        <v>36</v>
      </c>
      <c r="L80" s="28">
        <v>1</v>
      </c>
      <c r="M80" s="28">
        <v>5</v>
      </c>
      <c r="N80" s="28">
        <v>2</v>
      </c>
      <c r="O80" s="28">
        <v>1</v>
      </c>
      <c r="P80" s="28">
        <v>0</v>
      </c>
      <c r="Q80" s="28">
        <v>2</v>
      </c>
      <c r="R80" s="28">
        <v>4</v>
      </c>
      <c r="S80" s="29">
        <f aca="true" t="shared" si="14" ref="S80:S85">E80/C80</f>
        <v>0.3016759776536313</v>
      </c>
      <c r="T80" s="29">
        <f aca="true" t="shared" si="15" ref="T80:T85">((I80*3)+(H80*2)+G80+E80)/C80</f>
        <v>0.5027932960893855</v>
      </c>
      <c r="U80" s="29">
        <f aca="true" t="shared" si="16" ref="U80:U85">(E80+J80+O80)/(C80+J80+O80+Q80)</f>
        <v>0.34196891191709844</v>
      </c>
      <c r="V80" s="42">
        <f aca="true" t="shared" si="17" ref="V80:V152">(C80+J80+O80+P80+Q80)</f>
        <v>193</v>
      </c>
      <c r="W80" s="28">
        <f t="shared" si="5"/>
        <v>90</v>
      </c>
      <c r="X80" s="30">
        <f t="shared" si="6"/>
        <v>30.080829015544044</v>
      </c>
      <c r="Y80" s="31">
        <f t="shared" si="7"/>
        <v>6.106634461802174</v>
      </c>
    </row>
    <row r="81" spans="1:25" ht="15">
      <c r="A81">
        <v>1998</v>
      </c>
      <c r="B81" s="28">
        <v>4</v>
      </c>
      <c r="C81" s="28">
        <v>11</v>
      </c>
      <c r="D81" s="28">
        <v>2</v>
      </c>
      <c r="E81" s="28">
        <v>4</v>
      </c>
      <c r="F81" s="28">
        <v>0</v>
      </c>
      <c r="G81" s="28">
        <v>1</v>
      </c>
      <c r="H81" s="28">
        <v>0</v>
      </c>
      <c r="I81" s="28">
        <v>0</v>
      </c>
      <c r="J81" s="28">
        <v>1</v>
      </c>
      <c r="K81" s="28">
        <v>0</v>
      </c>
      <c r="L81" s="28">
        <v>0</v>
      </c>
      <c r="M81" s="28">
        <v>1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9">
        <f t="shared" si="14"/>
        <v>0.36363636363636365</v>
      </c>
      <c r="T81" s="29">
        <f t="shared" si="15"/>
        <v>0.45454545454545453</v>
      </c>
      <c r="U81" s="29">
        <f t="shared" si="16"/>
        <v>0.4166666666666667</v>
      </c>
      <c r="V81" s="42">
        <f t="shared" si="17"/>
        <v>12</v>
      </c>
      <c r="W81" s="28">
        <f t="shared" si="5"/>
        <v>5</v>
      </c>
      <c r="X81" s="30">
        <f t="shared" si="6"/>
        <v>2.4083333333333337</v>
      </c>
      <c r="Y81" s="31">
        <f t="shared" si="7"/>
        <v>9.289285714285715</v>
      </c>
    </row>
    <row r="82" spans="1:25" ht="15">
      <c r="A82">
        <v>1999</v>
      </c>
      <c r="B82" s="28">
        <v>85</v>
      </c>
      <c r="C82" s="28">
        <v>277</v>
      </c>
      <c r="D82" s="28">
        <v>39</v>
      </c>
      <c r="E82" s="28">
        <v>76</v>
      </c>
      <c r="F82" s="28">
        <v>43</v>
      </c>
      <c r="G82" s="28">
        <v>17</v>
      </c>
      <c r="H82" s="28">
        <v>1</v>
      </c>
      <c r="I82" s="28">
        <v>18</v>
      </c>
      <c r="J82" s="28">
        <v>19</v>
      </c>
      <c r="K82" s="28">
        <v>37</v>
      </c>
      <c r="L82" s="28">
        <v>9</v>
      </c>
      <c r="M82" s="28">
        <v>1</v>
      </c>
      <c r="N82" s="28">
        <v>0</v>
      </c>
      <c r="O82" s="28">
        <v>3</v>
      </c>
      <c r="P82" s="28">
        <v>0</v>
      </c>
      <c r="Q82" s="28">
        <v>0</v>
      </c>
      <c r="R82" s="28">
        <v>11</v>
      </c>
      <c r="S82" s="29">
        <f t="shared" si="14"/>
        <v>0.2743682310469314</v>
      </c>
      <c r="T82" s="29">
        <f t="shared" si="15"/>
        <v>0.5379061371841155</v>
      </c>
      <c r="U82" s="29">
        <f t="shared" si="16"/>
        <v>0.3277591973244147</v>
      </c>
      <c r="V82" s="42">
        <f t="shared" si="17"/>
        <v>299</v>
      </c>
      <c r="W82" s="28">
        <f t="shared" si="5"/>
        <v>149</v>
      </c>
      <c r="X82" s="30">
        <f t="shared" si="6"/>
        <v>45.170167224080274</v>
      </c>
      <c r="Y82" s="31">
        <f t="shared" si="7"/>
        <v>5.752804316274375</v>
      </c>
    </row>
    <row r="83" spans="1:25" ht="15">
      <c r="A83">
        <v>2000</v>
      </c>
      <c r="B83" s="28">
        <v>150</v>
      </c>
      <c r="C83" s="28">
        <v>536</v>
      </c>
      <c r="D83" s="28">
        <v>68</v>
      </c>
      <c r="E83" s="28">
        <v>131</v>
      </c>
      <c r="F83" s="28">
        <v>79</v>
      </c>
      <c r="G83" s="28">
        <v>25</v>
      </c>
      <c r="H83" s="28">
        <v>2</v>
      </c>
      <c r="I83" s="28">
        <v>29</v>
      </c>
      <c r="J83" s="28">
        <v>35</v>
      </c>
      <c r="K83" s="28">
        <v>101</v>
      </c>
      <c r="L83" s="28">
        <v>13</v>
      </c>
      <c r="M83" s="28">
        <v>0</v>
      </c>
      <c r="N83" s="28">
        <v>1</v>
      </c>
      <c r="O83" s="28">
        <v>6</v>
      </c>
      <c r="P83" s="28">
        <v>0</v>
      </c>
      <c r="Q83" s="28">
        <v>2</v>
      </c>
      <c r="R83" s="28">
        <v>13</v>
      </c>
      <c r="S83" s="29">
        <f t="shared" si="14"/>
        <v>0.24440298507462688</v>
      </c>
      <c r="T83" s="29">
        <f t="shared" si="15"/>
        <v>0.4608208955223881</v>
      </c>
      <c r="U83" s="29">
        <f t="shared" si="16"/>
        <v>0.2970639032815199</v>
      </c>
      <c r="V83" s="42">
        <f t="shared" si="17"/>
        <v>579</v>
      </c>
      <c r="W83" s="28">
        <f t="shared" si="5"/>
        <v>247</v>
      </c>
      <c r="X83" s="30">
        <f t="shared" si="6"/>
        <v>70.59516407599308</v>
      </c>
      <c r="Y83" s="31">
        <f t="shared" si="7"/>
        <v>4.527480831476992</v>
      </c>
    </row>
    <row r="84" spans="1:25" ht="15">
      <c r="A84">
        <v>2001</v>
      </c>
      <c r="B84" s="28">
        <v>143</v>
      </c>
      <c r="C84" s="28">
        <v>477</v>
      </c>
      <c r="D84" s="28">
        <v>50</v>
      </c>
      <c r="E84" s="28">
        <v>100</v>
      </c>
      <c r="F84" s="28">
        <v>75</v>
      </c>
      <c r="G84" s="28">
        <v>15</v>
      </c>
      <c r="H84" s="28">
        <v>2</v>
      </c>
      <c r="I84" s="28">
        <v>26</v>
      </c>
      <c r="J84" s="28">
        <v>24</v>
      </c>
      <c r="K84" s="28">
        <v>115</v>
      </c>
      <c r="L84" s="28">
        <v>12</v>
      </c>
      <c r="M84" s="28">
        <v>1</v>
      </c>
      <c r="N84" s="28">
        <v>1</v>
      </c>
      <c r="O84" s="28">
        <v>7</v>
      </c>
      <c r="P84" s="28">
        <v>0</v>
      </c>
      <c r="Q84" s="28">
        <v>5</v>
      </c>
      <c r="R84" s="28">
        <v>14</v>
      </c>
      <c r="S84" s="29">
        <f t="shared" si="14"/>
        <v>0.20964360587002095</v>
      </c>
      <c r="T84" s="29">
        <f t="shared" si="15"/>
        <v>0.4129979035639413</v>
      </c>
      <c r="U84" s="29">
        <f t="shared" si="16"/>
        <v>0.2553606237816764</v>
      </c>
      <c r="V84" s="42">
        <f t="shared" si="17"/>
        <v>513</v>
      </c>
      <c r="W84" s="28">
        <f t="shared" si="5"/>
        <v>197</v>
      </c>
      <c r="X84" s="30">
        <f t="shared" si="6"/>
        <v>47.07384015594542</v>
      </c>
      <c r="Y84" s="31">
        <f t="shared" si="7"/>
        <v>3.2014954262229884</v>
      </c>
    </row>
    <row r="85" spans="1:25" ht="15">
      <c r="A85" s="34">
        <v>2002</v>
      </c>
      <c r="B85" s="35">
        <v>119</v>
      </c>
      <c r="C85" s="35">
        <v>389</v>
      </c>
      <c r="D85" s="35">
        <v>49</v>
      </c>
      <c r="E85" s="35">
        <v>72</v>
      </c>
      <c r="F85" s="35">
        <v>51</v>
      </c>
      <c r="G85" s="35">
        <v>13</v>
      </c>
      <c r="H85" s="35">
        <v>4</v>
      </c>
      <c r="I85" s="35">
        <v>17</v>
      </c>
      <c r="J85" s="35">
        <v>22</v>
      </c>
      <c r="K85" s="35">
        <v>89</v>
      </c>
      <c r="L85" s="35">
        <v>11</v>
      </c>
      <c r="M85" s="35">
        <v>1</v>
      </c>
      <c r="N85" s="35">
        <v>1</v>
      </c>
      <c r="O85" s="35">
        <v>7</v>
      </c>
      <c r="P85" s="35">
        <v>0</v>
      </c>
      <c r="Q85" s="35">
        <v>2</v>
      </c>
      <c r="R85" s="35">
        <v>12</v>
      </c>
      <c r="S85" s="36">
        <f t="shared" si="14"/>
        <v>0.18508997429305912</v>
      </c>
      <c r="T85" s="36">
        <f t="shared" si="15"/>
        <v>0.37017994858611825</v>
      </c>
      <c r="U85" s="36">
        <f t="shared" si="16"/>
        <v>0.24047619047619048</v>
      </c>
      <c r="V85" s="35">
        <f t="shared" si="17"/>
        <v>420</v>
      </c>
      <c r="W85" s="35">
        <f t="shared" si="5"/>
        <v>144</v>
      </c>
      <c r="X85" s="37">
        <f t="shared" si="6"/>
        <v>32.07809523809524</v>
      </c>
      <c r="Y85" s="38">
        <f t="shared" si="7"/>
        <v>2.6087607573149736</v>
      </c>
    </row>
    <row r="86" spans="1:25" ht="15">
      <c r="A86" t="s">
        <v>259</v>
      </c>
      <c r="B86" s="28">
        <v>566</v>
      </c>
      <c r="C86" s="28">
        <v>1869</v>
      </c>
      <c r="D86" s="28">
        <v>232</v>
      </c>
      <c r="E86" s="28">
        <v>437</v>
      </c>
      <c r="F86" s="28">
        <v>272</v>
      </c>
      <c r="G86" s="28">
        <v>81</v>
      </c>
      <c r="H86" s="28">
        <v>13</v>
      </c>
      <c r="I86" s="28">
        <v>96</v>
      </c>
      <c r="J86" s="28">
        <v>112</v>
      </c>
      <c r="K86" s="28">
        <v>378</v>
      </c>
      <c r="L86" s="28">
        <v>46</v>
      </c>
      <c r="M86" s="28">
        <v>9</v>
      </c>
      <c r="N86" s="28">
        <v>5</v>
      </c>
      <c r="O86" s="28">
        <v>24</v>
      </c>
      <c r="P86" s="28">
        <v>0</v>
      </c>
      <c r="Q86" s="28">
        <v>11</v>
      </c>
      <c r="R86" s="28">
        <v>54</v>
      </c>
      <c r="S86" s="29">
        <f>E86/C86</f>
        <v>0.23381487426431247</v>
      </c>
      <c r="T86" s="29">
        <f>((I86*3)+(H86*2)+G86+E86)/C86</f>
        <v>0.4451578384162654</v>
      </c>
      <c r="U86" s="29">
        <f>(E86+J86+O86)/(C86+J86+O86+Q86)</f>
        <v>0.28422619047619047</v>
      </c>
      <c r="V86" s="42">
        <f t="shared" si="17"/>
        <v>2016</v>
      </c>
      <c r="W86" s="28">
        <f t="shared" si="5"/>
        <v>832</v>
      </c>
      <c r="X86" s="30">
        <f t="shared" si="6"/>
        <v>223.79396825396827</v>
      </c>
      <c r="Y86" s="31">
        <f t="shared" si="7"/>
        <v>4.02292752520449</v>
      </c>
    </row>
    <row r="87" spans="24:25" ht="15">
      <c r="X87" s="28"/>
      <c r="Y87" s="28"/>
    </row>
    <row r="88" spans="1:25" ht="15.75">
      <c r="A88" s="6" t="s">
        <v>283</v>
      </c>
      <c r="C88" s="39" t="s">
        <v>284</v>
      </c>
      <c r="X88" s="28"/>
      <c r="Y88" s="28"/>
    </row>
    <row r="89" spans="1:25" ht="15">
      <c r="A89">
        <v>2003</v>
      </c>
      <c r="B89" s="28">
        <v>93</v>
      </c>
      <c r="C89" s="28">
        <v>311</v>
      </c>
      <c r="D89" s="28">
        <v>29</v>
      </c>
      <c r="E89" s="28">
        <v>67</v>
      </c>
      <c r="F89" s="28">
        <v>29</v>
      </c>
      <c r="G89" s="28">
        <v>7</v>
      </c>
      <c r="H89" s="28">
        <v>4</v>
      </c>
      <c r="I89" s="28">
        <v>6</v>
      </c>
      <c r="J89" s="28">
        <v>20</v>
      </c>
      <c r="K89" s="28">
        <v>49</v>
      </c>
      <c r="L89" s="28">
        <v>9</v>
      </c>
      <c r="M89" s="28">
        <v>3</v>
      </c>
      <c r="N89" s="28">
        <v>3</v>
      </c>
      <c r="O89" s="28">
        <v>3</v>
      </c>
      <c r="P89" s="28">
        <v>0</v>
      </c>
      <c r="Q89" s="28">
        <v>0</v>
      </c>
      <c r="R89" s="28">
        <v>13</v>
      </c>
      <c r="S89" s="29">
        <f>E89/C89</f>
        <v>0.21543408360128619</v>
      </c>
      <c r="T89" s="29">
        <f>((I89*3)+(H89*2)+G89+E89)/C89</f>
        <v>0.3215434083601286</v>
      </c>
      <c r="U89" s="29">
        <f>(E89+J89+O89)/(C89+J89+O89+Q89)</f>
        <v>0.2694610778443114</v>
      </c>
      <c r="V89" s="42">
        <f t="shared" si="17"/>
        <v>334</v>
      </c>
      <c r="W89" s="28">
        <f t="shared" si="5"/>
        <v>100</v>
      </c>
      <c r="X89" s="30">
        <f t="shared" si="6"/>
        <v>23.82622754491018</v>
      </c>
      <c r="Y89" s="31">
        <f t="shared" si="7"/>
        <v>2.474262091202211</v>
      </c>
    </row>
    <row r="90" spans="1:25" ht="15">
      <c r="A90">
        <v>2004</v>
      </c>
      <c r="B90" s="28">
        <v>119</v>
      </c>
      <c r="C90" s="28">
        <v>366</v>
      </c>
      <c r="D90" s="28">
        <v>33</v>
      </c>
      <c r="E90" s="28">
        <v>79</v>
      </c>
      <c r="F90" s="28">
        <v>48</v>
      </c>
      <c r="G90" s="28">
        <v>21</v>
      </c>
      <c r="H90" s="28">
        <v>2</v>
      </c>
      <c r="I90" s="28">
        <v>9</v>
      </c>
      <c r="J90" s="28">
        <v>22</v>
      </c>
      <c r="K90" s="28">
        <v>73</v>
      </c>
      <c r="L90" s="28">
        <v>18</v>
      </c>
      <c r="M90" s="28">
        <v>1</v>
      </c>
      <c r="N90" s="28">
        <v>0</v>
      </c>
      <c r="O90" s="28">
        <v>2</v>
      </c>
      <c r="P90" s="28">
        <v>1</v>
      </c>
      <c r="Q90" s="28">
        <v>5</v>
      </c>
      <c r="R90" s="28">
        <v>9</v>
      </c>
      <c r="S90" s="29">
        <f>E90/C90</f>
        <v>0.21584699453551912</v>
      </c>
      <c r="T90" s="29">
        <f>((I90*3)+(H90*2)+G90+E90)/C90</f>
        <v>0.35792349726775957</v>
      </c>
      <c r="U90" s="29">
        <f>(E90+J90+O90)/(C90+J90+O90+Q90)</f>
        <v>0.2607594936708861</v>
      </c>
      <c r="V90" s="42">
        <f t="shared" si="17"/>
        <v>396</v>
      </c>
      <c r="W90" s="28">
        <f t="shared" si="5"/>
        <v>131</v>
      </c>
      <c r="X90" s="30">
        <f t="shared" si="6"/>
        <v>33.44121212121212</v>
      </c>
      <c r="Y90" s="31">
        <f t="shared" si="7"/>
        <v>2.9897772426249247</v>
      </c>
    </row>
    <row r="91" spans="1:25" ht="15">
      <c r="A91">
        <v>2005</v>
      </c>
      <c r="B91" s="28">
        <v>159</v>
      </c>
      <c r="C91" s="28">
        <v>649</v>
      </c>
      <c r="D91" s="28">
        <v>129</v>
      </c>
      <c r="E91" s="28">
        <v>224</v>
      </c>
      <c r="F91" s="43">
        <v>150</v>
      </c>
      <c r="G91" s="28">
        <v>41</v>
      </c>
      <c r="H91" s="28">
        <v>0</v>
      </c>
      <c r="I91" s="43">
        <v>57</v>
      </c>
      <c r="J91" s="28">
        <v>53</v>
      </c>
      <c r="K91" s="28">
        <v>89</v>
      </c>
      <c r="L91" s="28">
        <v>9</v>
      </c>
      <c r="M91" s="28">
        <v>6</v>
      </c>
      <c r="N91" s="28">
        <v>0</v>
      </c>
      <c r="O91" s="28">
        <v>5</v>
      </c>
      <c r="P91" s="28">
        <v>0</v>
      </c>
      <c r="Q91" s="28">
        <v>4</v>
      </c>
      <c r="R91" s="28">
        <v>18</v>
      </c>
      <c r="S91" s="29">
        <f>E91/C91</f>
        <v>0.34514637904468415</v>
      </c>
      <c r="T91" s="29">
        <f>((I91*3)+(H91*2)+G91+E91)/C91</f>
        <v>0.6718027734976888</v>
      </c>
      <c r="U91" s="29">
        <f>(E91+J91+O91)/(C91+J91+O91+Q91)</f>
        <v>0.39662447257383965</v>
      </c>
      <c r="V91" s="42">
        <f t="shared" si="17"/>
        <v>711</v>
      </c>
      <c r="W91" s="43">
        <f t="shared" si="5"/>
        <v>436</v>
      </c>
      <c r="X91" s="30">
        <f t="shared" si="6"/>
        <v>169.42042194092826</v>
      </c>
      <c r="Y91" s="31">
        <f t="shared" si="7"/>
        <v>10.23344830515674</v>
      </c>
    </row>
    <row r="92" spans="1:25" ht="15">
      <c r="A92" s="34">
        <v>2006</v>
      </c>
      <c r="B92" s="35">
        <v>162</v>
      </c>
      <c r="C92" s="35">
        <v>582</v>
      </c>
      <c r="D92" s="35">
        <v>71</v>
      </c>
      <c r="E92" s="35">
        <v>142</v>
      </c>
      <c r="F92" s="35">
        <v>59</v>
      </c>
      <c r="G92" s="35">
        <v>24</v>
      </c>
      <c r="H92" s="35">
        <v>0</v>
      </c>
      <c r="I92" s="35">
        <v>22</v>
      </c>
      <c r="J92" s="35">
        <v>35</v>
      </c>
      <c r="K92" s="35">
        <v>110</v>
      </c>
      <c r="L92" s="35">
        <v>30</v>
      </c>
      <c r="M92" s="35">
        <v>2</v>
      </c>
      <c r="N92" s="35">
        <v>0</v>
      </c>
      <c r="O92" s="35">
        <v>5</v>
      </c>
      <c r="P92" s="35">
        <v>0</v>
      </c>
      <c r="Q92" s="35">
        <v>6</v>
      </c>
      <c r="R92" s="35">
        <v>13</v>
      </c>
      <c r="S92" s="36">
        <f>E92/C92</f>
        <v>0.24398625429553264</v>
      </c>
      <c r="T92" s="36">
        <f>((I92*3)+(H92*2)+G92+E92)/C92</f>
        <v>0.39862542955326463</v>
      </c>
      <c r="U92" s="36">
        <f>(E92+J92+O92)/(C92+J92+O92+Q92)</f>
        <v>0.2898089171974522</v>
      </c>
      <c r="V92" s="35">
        <f t="shared" si="17"/>
        <v>628</v>
      </c>
      <c r="W92" s="35">
        <f t="shared" si="5"/>
        <v>232</v>
      </c>
      <c r="X92" s="37">
        <f t="shared" si="6"/>
        <v>66.35133757961783</v>
      </c>
      <c r="Y92" s="38">
        <f t="shared" si="7"/>
        <v>3.903019857624579</v>
      </c>
    </row>
    <row r="93" spans="1:25" ht="15">
      <c r="A93" t="s">
        <v>259</v>
      </c>
      <c r="B93" s="28">
        <v>533</v>
      </c>
      <c r="C93" s="28">
        <v>1908</v>
      </c>
      <c r="D93" s="28">
        <v>262</v>
      </c>
      <c r="E93" s="28">
        <v>512</v>
      </c>
      <c r="F93" s="28">
        <v>286</v>
      </c>
      <c r="G93" s="28">
        <v>93</v>
      </c>
      <c r="H93" s="28">
        <v>6</v>
      </c>
      <c r="I93" s="28">
        <v>94</v>
      </c>
      <c r="J93" s="28">
        <v>130</v>
      </c>
      <c r="K93" s="28">
        <v>321</v>
      </c>
      <c r="L93" s="28">
        <v>66</v>
      </c>
      <c r="M93" s="28">
        <v>12</v>
      </c>
      <c r="N93" s="28">
        <v>3</v>
      </c>
      <c r="O93" s="28">
        <v>15</v>
      </c>
      <c r="P93" s="28">
        <v>1</v>
      </c>
      <c r="Q93" s="28">
        <v>15</v>
      </c>
      <c r="R93" s="28">
        <v>53</v>
      </c>
      <c r="S93" s="29">
        <f>E93/C93</f>
        <v>0.26834381551362685</v>
      </c>
      <c r="T93" s="29">
        <f>((I93*3)+(H93*2)+G93+E93)/C93</f>
        <v>0.47117400419287214</v>
      </c>
      <c r="U93" s="29">
        <f>(E93+J93+O93)/(C93+J93+O93+Q93)</f>
        <v>0.3176982591876209</v>
      </c>
      <c r="V93" s="42">
        <f t="shared" si="17"/>
        <v>2069</v>
      </c>
      <c r="W93" s="28">
        <f t="shared" si="5"/>
        <v>899</v>
      </c>
      <c r="X93" s="30">
        <f t="shared" si="6"/>
        <v>276.32057032382795</v>
      </c>
      <c r="Y93" s="31">
        <f t="shared" si="7"/>
        <v>5.082190326119452</v>
      </c>
    </row>
    <row r="94" spans="24:25" ht="15">
      <c r="X94" s="28"/>
      <c r="Y94" s="28"/>
    </row>
    <row r="95" spans="1:25" ht="15.75">
      <c r="A95" s="6" t="s">
        <v>285</v>
      </c>
      <c r="C95" s="40">
        <v>1980</v>
      </c>
      <c r="X95" s="28"/>
      <c r="Y95" s="28"/>
    </row>
    <row r="96" spans="1:25" ht="15">
      <c r="A96">
        <v>1980</v>
      </c>
      <c r="B96" s="28">
        <v>29</v>
      </c>
      <c r="C96" s="28">
        <v>85</v>
      </c>
      <c r="D96" s="28">
        <v>6</v>
      </c>
      <c r="E96" s="28">
        <v>21</v>
      </c>
      <c r="F96" s="28">
        <v>7</v>
      </c>
      <c r="G96" s="28">
        <v>5</v>
      </c>
      <c r="H96" s="28">
        <v>0</v>
      </c>
      <c r="I96" s="28">
        <v>0</v>
      </c>
      <c r="J96" s="28">
        <v>9</v>
      </c>
      <c r="K96" s="28">
        <v>3</v>
      </c>
      <c r="L96" s="28">
        <v>4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2</v>
      </c>
      <c r="S96" s="29">
        <f>E96/C96</f>
        <v>0.24705882352941178</v>
      </c>
      <c r="T96" s="29">
        <f>((I96*3)+(H96*2)+G96+E96)/C96</f>
        <v>0.3058823529411765</v>
      </c>
      <c r="U96" s="29">
        <f>(E96+J96+O96)/(C96+J96+O96+Q96)</f>
        <v>0.3191489361702128</v>
      </c>
      <c r="V96" s="42">
        <f t="shared" si="17"/>
        <v>94</v>
      </c>
      <c r="W96" s="28">
        <f t="shared" si="5"/>
        <v>26</v>
      </c>
      <c r="X96" s="30">
        <f t="shared" si="6"/>
        <v>8.441702127659575</v>
      </c>
      <c r="Y96" s="31">
        <f t="shared" si="7"/>
        <v>3.453423597678917</v>
      </c>
    </row>
    <row r="97" spans="24:25" ht="15">
      <c r="X97" s="28"/>
      <c r="Y97" s="28"/>
    </row>
    <row r="98" spans="1:25" ht="15.75">
      <c r="A98" s="6" t="s">
        <v>286</v>
      </c>
      <c r="C98" s="39" t="s">
        <v>287</v>
      </c>
      <c r="X98" s="28"/>
      <c r="Y98" s="28"/>
    </row>
    <row r="99" spans="1:25" ht="15">
      <c r="A99">
        <v>1984</v>
      </c>
      <c r="B99" s="28">
        <v>116</v>
      </c>
      <c r="C99" s="28">
        <v>344</v>
      </c>
      <c r="D99" s="28">
        <v>45</v>
      </c>
      <c r="E99" s="28">
        <v>106</v>
      </c>
      <c r="F99" s="28">
        <v>38</v>
      </c>
      <c r="G99" s="28">
        <v>11</v>
      </c>
      <c r="H99" s="28">
        <v>3</v>
      </c>
      <c r="I99" s="28">
        <v>4</v>
      </c>
      <c r="J99" s="28">
        <v>21</v>
      </c>
      <c r="K99" s="28">
        <v>41</v>
      </c>
      <c r="L99" s="28">
        <v>5</v>
      </c>
      <c r="M99" s="28">
        <v>2</v>
      </c>
      <c r="N99" s="28">
        <v>1</v>
      </c>
      <c r="O99" s="28">
        <v>9</v>
      </c>
      <c r="P99" s="28">
        <v>0</v>
      </c>
      <c r="Q99" s="28">
        <v>2</v>
      </c>
      <c r="R99" s="28">
        <v>10</v>
      </c>
      <c r="S99" s="29">
        <f>E99/C99</f>
        <v>0.3081395348837209</v>
      </c>
      <c r="T99" s="29">
        <f>((I99*3)+(H99*2)+G99+E99)/C99</f>
        <v>0.39244186046511625</v>
      </c>
      <c r="U99" s="29">
        <f>(E99+J99+O99)/(C99+J99+O99+Q99)</f>
        <v>0.3617021276595745</v>
      </c>
      <c r="V99" s="42">
        <f t="shared" si="17"/>
        <v>376</v>
      </c>
      <c r="W99" s="28">
        <f t="shared" si="5"/>
        <v>135</v>
      </c>
      <c r="X99" s="30">
        <f t="shared" si="6"/>
        <v>48.16489361702128</v>
      </c>
      <c r="Y99" s="31">
        <f t="shared" si="7"/>
        <v>5.181084173942527</v>
      </c>
    </row>
    <row r="100" spans="1:25" ht="15">
      <c r="A100" s="34">
        <v>1985</v>
      </c>
      <c r="B100" s="35">
        <v>107</v>
      </c>
      <c r="C100" s="35">
        <v>342</v>
      </c>
      <c r="D100" s="35">
        <v>34</v>
      </c>
      <c r="E100" s="35">
        <v>94</v>
      </c>
      <c r="F100" s="35">
        <v>38</v>
      </c>
      <c r="G100" s="35">
        <v>12</v>
      </c>
      <c r="H100" s="35">
        <v>2</v>
      </c>
      <c r="I100" s="35">
        <v>6</v>
      </c>
      <c r="J100" s="35">
        <v>21</v>
      </c>
      <c r="K100" s="35">
        <v>62</v>
      </c>
      <c r="L100" s="35">
        <v>7</v>
      </c>
      <c r="M100" s="35">
        <v>0</v>
      </c>
      <c r="N100" s="35">
        <v>0</v>
      </c>
      <c r="O100" s="35">
        <v>3</v>
      </c>
      <c r="P100" s="35">
        <v>1</v>
      </c>
      <c r="Q100" s="35">
        <v>1</v>
      </c>
      <c r="R100" s="35">
        <v>10</v>
      </c>
      <c r="S100" s="36">
        <f>E100/C100</f>
        <v>0.27485380116959063</v>
      </c>
      <c r="T100" s="36">
        <f>((I100*3)+(H100*2)+G100+E100)/C100</f>
        <v>0.3742690058479532</v>
      </c>
      <c r="U100" s="36">
        <f>(E100+J100+O100)/(C100+J100+O100+Q100)</f>
        <v>0.3215258855585831</v>
      </c>
      <c r="V100" s="35">
        <f t="shared" si="17"/>
        <v>368</v>
      </c>
      <c r="W100" s="35">
        <f t="shared" si="5"/>
        <v>128</v>
      </c>
      <c r="X100" s="37">
        <f t="shared" si="6"/>
        <v>39.70173913043478</v>
      </c>
      <c r="Y100" s="38">
        <f t="shared" si="7"/>
        <v>4.122872909698997</v>
      </c>
    </row>
    <row r="101" spans="1:25" ht="15">
      <c r="A101" t="s">
        <v>259</v>
      </c>
      <c r="B101" s="28">
        <v>223</v>
      </c>
      <c r="C101" s="28">
        <v>686</v>
      </c>
      <c r="D101" s="28">
        <v>79</v>
      </c>
      <c r="E101" s="28">
        <v>200</v>
      </c>
      <c r="F101" s="28">
        <v>76</v>
      </c>
      <c r="G101" s="28">
        <v>23</v>
      </c>
      <c r="H101" s="28">
        <v>5</v>
      </c>
      <c r="I101" s="28">
        <v>10</v>
      </c>
      <c r="J101" s="28">
        <v>42</v>
      </c>
      <c r="K101" s="28">
        <v>103</v>
      </c>
      <c r="L101" s="28">
        <v>12</v>
      </c>
      <c r="M101" s="28">
        <v>2</v>
      </c>
      <c r="N101" s="28">
        <v>1</v>
      </c>
      <c r="O101" s="28">
        <v>12</v>
      </c>
      <c r="P101" s="28">
        <v>1</v>
      </c>
      <c r="Q101" s="28">
        <v>3</v>
      </c>
      <c r="R101" s="28">
        <v>20</v>
      </c>
      <c r="S101" s="29">
        <f>E101/C101</f>
        <v>0.2915451895043732</v>
      </c>
      <c r="T101" s="29">
        <f>((I101*3)+(H101*2)+G101+E101)/C101</f>
        <v>0.38338192419825073</v>
      </c>
      <c r="U101" s="29">
        <f>(E101+J101+O101)/(C101+J101+O101+Q101)</f>
        <v>0.34185733512786004</v>
      </c>
      <c r="V101" s="42">
        <f t="shared" si="17"/>
        <v>744</v>
      </c>
      <c r="W101" s="28">
        <f t="shared" si="5"/>
        <v>263</v>
      </c>
      <c r="X101" s="30">
        <f t="shared" si="6"/>
        <v>87.73827956989248</v>
      </c>
      <c r="Y101" s="31">
        <f t="shared" si="7"/>
        <v>4.63587778549334</v>
      </c>
    </row>
    <row r="102" spans="24:25" ht="15">
      <c r="X102" s="28"/>
      <c r="Y102" s="28"/>
    </row>
    <row r="103" spans="1:25" ht="15.75">
      <c r="A103" s="6" t="s">
        <v>288</v>
      </c>
      <c r="C103" s="39" t="s">
        <v>284</v>
      </c>
      <c r="X103" s="28"/>
      <c r="Y103" s="28"/>
    </row>
    <row r="104" spans="1:25" ht="15">
      <c r="A104">
        <v>2003</v>
      </c>
      <c r="B104" s="28">
        <v>11</v>
      </c>
      <c r="C104" s="28">
        <v>1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1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9">
        <f>E104/C104</f>
        <v>0</v>
      </c>
      <c r="T104" s="29">
        <f>((I104*3)+(H104*2)+G104+E104)/C104</f>
        <v>0</v>
      </c>
      <c r="U104" s="29">
        <f>(E104+J104+O104)/(C104+J104+O104+Q104)</f>
        <v>0</v>
      </c>
      <c r="V104" s="42">
        <f t="shared" si="17"/>
        <v>1</v>
      </c>
      <c r="W104" s="28">
        <f aca="true" t="shared" si="18" ref="W104:W175">E104+G104+(H104*2)+(I104*3)</f>
        <v>0</v>
      </c>
      <c r="X104" s="30">
        <f aca="true" t="shared" si="19" ref="X104:X165">((E104+J104+O104-N104-R104)*(W104+(0.26*(J104+O104)+(0.52*(P104+Q104+M104))))/(C104+J104+O104+P104+Q104))</f>
        <v>0</v>
      </c>
      <c r="Y104" s="31">
        <f aca="true" t="shared" si="20" ref="Y104:Y165">(((X104*(3*1458))/162)/(C104-E104+P104+Q104+N104+R104))</f>
        <v>0</v>
      </c>
    </row>
    <row r="105" spans="1:25" ht="15">
      <c r="A105">
        <v>2004</v>
      </c>
      <c r="B105" s="28">
        <v>111</v>
      </c>
      <c r="C105" s="28">
        <v>223</v>
      </c>
      <c r="D105" s="28">
        <v>24</v>
      </c>
      <c r="E105" s="28">
        <v>62</v>
      </c>
      <c r="F105" s="28">
        <v>31</v>
      </c>
      <c r="G105" s="28">
        <v>15</v>
      </c>
      <c r="H105" s="28">
        <v>0</v>
      </c>
      <c r="I105" s="28">
        <v>4</v>
      </c>
      <c r="J105" s="28">
        <v>18</v>
      </c>
      <c r="K105" s="28">
        <v>56</v>
      </c>
      <c r="L105" s="28">
        <v>1</v>
      </c>
      <c r="M105" s="28">
        <v>5</v>
      </c>
      <c r="N105" s="28">
        <v>1</v>
      </c>
      <c r="O105" s="28">
        <v>0</v>
      </c>
      <c r="P105" s="28">
        <v>0</v>
      </c>
      <c r="Q105" s="28">
        <v>0</v>
      </c>
      <c r="R105" s="28">
        <v>2</v>
      </c>
      <c r="S105" s="29">
        <f>E105/C105</f>
        <v>0.27802690582959644</v>
      </c>
      <c r="T105" s="29">
        <f>((I105*3)+(H105*2)+G105+E105)/C105</f>
        <v>0.3991031390134529</v>
      </c>
      <c r="U105" s="29">
        <f>(E105+J105+O105)/(C105+J105+O105+Q105)</f>
        <v>0.33195020746887965</v>
      </c>
      <c r="V105" s="42">
        <f t="shared" si="17"/>
        <v>241</v>
      </c>
      <c r="W105" s="28">
        <f t="shared" si="18"/>
        <v>89</v>
      </c>
      <c r="X105" s="30">
        <f t="shared" si="19"/>
        <v>30.761659751037346</v>
      </c>
      <c r="Y105" s="31">
        <f t="shared" si="20"/>
        <v>5.064419593158588</v>
      </c>
    </row>
    <row r="106" spans="1:25" ht="15">
      <c r="A106">
        <v>2005</v>
      </c>
      <c r="B106" s="28">
        <v>112</v>
      </c>
      <c r="C106" s="28">
        <v>334</v>
      </c>
      <c r="D106" s="28">
        <v>54</v>
      </c>
      <c r="E106" s="28">
        <v>91</v>
      </c>
      <c r="F106" s="28">
        <v>47</v>
      </c>
      <c r="G106" s="28">
        <v>16</v>
      </c>
      <c r="H106" s="28">
        <v>0</v>
      </c>
      <c r="I106" s="28">
        <v>10</v>
      </c>
      <c r="J106" s="28">
        <v>45</v>
      </c>
      <c r="K106" s="28">
        <v>89</v>
      </c>
      <c r="L106" s="28">
        <v>1</v>
      </c>
      <c r="M106" s="28">
        <v>9</v>
      </c>
      <c r="N106" s="28">
        <v>1</v>
      </c>
      <c r="O106" s="28">
        <v>0</v>
      </c>
      <c r="P106" s="28">
        <v>2</v>
      </c>
      <c r="Q106" s="28">
        <v>4</v>
      </c>
      <c r="R106" s="28">
        <v>6</v>
      </c>
      <c r="S106" s="29">
        <f>E106/C106</f>
        <v>0.27245508982035926</v>
      </c>
      <c r="T106" s="29">
        <f>((I106*3)+(H106*2)+G106+E106)/C106</f>
        <v>0.4101796407185629</v>
      </c>
      <c r="U106" s="29">
        <f>(E106+J106+O106)/(C106+J106+O106+Q106)</f>
        <v>0.35509138381201044</v>
      </c>
      <c r="V106" s="42">
        <f t="shared" si="17"/>
        <v>385</v>
      </c>
      <c r="W106" s="28">
        <f t="shared" si="18"/>
        <v>137</v>
      </c>
      <c r="X106" s="30">
        <f t="shared" si="19"/>
        <v>52.43766233766234</v>
      </c>
      <c r="Y106" s="31">
        <f t="shared" si="20"/>
        <v>5.530534699675324</v>
      </c>
    </row>
    <row r="107" spans="1:25" ht="15">
      <c r="A107" s="34">
        <v>2006</v>
      </c>
      <c r="B107" s="35">
        <v>19</v>
      </c>
      <c r="C107" s="35">
        <v>22</v>
      </c>
      <c r="D107" s="35">
        <v>3</v>
      </c>
      <c r="E107" s="35">
        <v>9</v>
      </c>
      <c r="F107" s="35">
        <v>3</v>
      </c>
      <c r="G107" s="35">
        <v>3</v>
      </c>
      <c r="H107" s="35">
        <v>0</v>
      </c>
      <c r="I107" s="35">
        <v>0</v>
      </c>
      <c r="J107" s="35">
        <v>2</v>
      </c>
      <c r="K107" s="35">
        <v>5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1</v>
      </c>
      <c r="R107" s="35">
        <v>1</v>
      </c>
      <c r="S107" s="36">
        <f>E107/C107</f>
        <v>0.4090909090909091</v>
      </c>
      <c r="T107" s="36">
        <f>((I107*3)+(H107*2)+G107+E107)/C107</f>
        <v>0.5454545454545454</v>
      </c>
      <c r="U107" s="36">
        <f>(E107+J107+O107)/(C107+J107+O107+Q107)</f>
        <v>0.44</v>
      </c>
      <c r="V107" s="35">
        <f t="shared" si="17"/>
        <v>25</v>
      </c>
      <c r="W107" s="35">
        <f t="shared" si="18"/>
        <v>12</v>
      </c>
      <c r="X107" s="37">
        <f t="shared" si="19"/>
        <v>5.215999999999999</v>
      </c>
      <c r="Y107" s="38">
        <f t="shared" si="20"/>
        <v>9.388799999999998</v>
      </c>
    </row>
    <row r="108" spans="1:25" ht="15">
      <c r="A108" t="s">
        <v>259</v>
      </c>
      <c r="B108" s="28">
        <v>253</v>
      </c>
      <c r="C108" s="28">
        <v>580</v>
      </c>
      <c r="D108" s="28">
        <v>81</v>
      </c>
      <c r="E108" s="28">
        <v>162</v>
      </c>
      <c r="F108" s="28">
        <v>81</v>
      </c>
      <c r="G108" s="28">
        <v>34</v>
      </c>
      <c r="H108" s="28">
        <v>0</v>
      </c>
      <c r="I108" s="28">
        <v>14</v>
      </c>
      <c r="J108" s="28">
        <v>65</v>
      </c>
      <c r="K108" s="28">
        <v>150</v>
      </c>
      <c r="L108" s="28">
        <v>3</v>
      </c>
      <c r="M108" s="28">
        <v>14</v>
      </c>
      <c r="N108" s="28">
        <v>2</v>
      </c>
      <c r="O108" s="28">
        <v>0</v>
      </c>
      <c r="P108" s="28">
        <v>2</v>
      </c>
      <c r="Q108" s="28">
        <v>5</v>
      </c>
      <c r="R108" s="28">
        <v>9</v>
      </c>
      <c r="S108" s="29">
        <f>E108/C108</f>
        <v>0.2793103448275862</v>
      </c>
      <c r="T108" s="29">
        <f>((I108*3)+(H108*2)+G108+E108)/C108</f>
        <v>0.4103448275862069</v>
      </c>
      <c r="U108" s="29">
        <f>(E108+J108+O108)/(C108+J108+O108+Q108)</f>
        <v>0.34923076923076923</v>
      </c>
      <c r="V108" s="42">
        <f t="shared" si="17"/>
        <v>652</v>
      </c>
      <c r="W108" s="28">
        <f t="shared" si="18"/>
        <v>238</v>
      </c>
      <c r="X108" s="30">
        <f t="shared" si="19"/>
        <v>88.06306748466257</v>
      </c>
      <c r="Y108" s="31">
        <f t="shared" si="20"/>
        <v>5.453446839646535</v>
      </c>
    </row>
    <row r="109" spans="22:25" ht="12.75">
      <c r="V109"/>
      <c r="W109"/>
      <c r="X109"/>
      <c r="Y109"/>
    </row>
    <row r="110" spans="1:25" ht="15.75">
      <c r="A110" s="6" t="s">
        <v>289</v>
      </c>
      <c r="C110" s="40">
        <v>2012</v>
      </c>
      <c r="V110"/>
      <c r="W110"/>
      <c r="X110"/>
      <c r="Y110"/>
    </row>
    <row r="111" spans="1:25" ht="15">
      <c r="A111">
        <v>2012</v>
      </c>
      <c r="B111" s="28">
        <v>73</v>
      </c>
      <c r="C111" s="28">
        <v>102</v>
      </c>
      <c r="D111" s="28">
        <v>13</v>
      </c>
      <c r="E111" s="28">
        <v>24</v>
      </c>
      <c r="F111" s="28">
        <v>19</v>
      </c>
      <c r="G111" s="28">
        <v>6</v>
      </c>
      <c r="H111" s="28">
        <v>3</v>
      </c>
      <c r="I111" s="28">
        <v>8</v>
      </c>
      <c r="J111" s="28">
        <v>12</v>
      </c>
      <c r="K111" s="28">
        <v>30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1</v>
      </c>
      <c r="S111" s="29">
        <f>E111/C111</f>
        <v>0.23529411764705882</v>
      </c>
      <c r="T111" s="29">
        <f>((I111*3)+(H111*2)+G111+E111)/C111</f>
        <v>0.5882352941176471</v>
      </c>
      <c r="U111" s="29">
        <f>(E111+J111+O111)/(C111+J111+O111+Q111)</f>
        <v>0.3157894736842105</v>
      </c>
      <c r="V111" s="42">
        <f>(C111+J111+O111+P111+Q111)</f>
        <v>114</v>
      </c>
      <c r="W111" s="28">
        <f>E111+G111+(H111*2)+(I111*3)</f>
        <v>60</v>
      </c>
      <c r="X111" s="30">
        <f>((E111+J111+O111-N111-R111)*(W111+(0.26*(J111+O111)+(0.52*(P111+Q111+M111))))/(C111+J111+O111+P111+Q111))</f>
        <v>19.378947368421052</v>
      </c>
      <c r="Y111" s="31">
        <f>(((X111*(3*1458))/162)/(C111-E111+P111+Q111+N111+R111))</f>
        <v>6.623184543637574</v>
      </c>
    </row>
    <row r="112" spans="24:25" ht="15">
      <c r="X112" s="28"/>
      <c r="Y112" s="28"/>
    </row>
    <row r="113" spans="1:25" ht="15.75">
      <c r="A113" s="6" t="s">
        <v>290</v>
      </c>
      <c r="C113" s="40">
        <v>1988</v>
      </c>
      <c r="X113" s="28"/>
      <c r="Y113" s="28"/>
    </row>
    <row r="114" spans="1:25" ht="15">
      <c r="A114">
        <v>1988</v>
      </c>
      <c r="B114" s="28">
        <v>19</v>
      </c>
      <c r="C114" s="28">
        <v>58</v>
      </c>
      <c r="D114" s="28">
        <v>6</v>
      </c>
      <c r="E114" s="28">
        <v>12</v>
      </c>
      <c r="F114" s="28">
        <v>10</v>
      </c>
      <c r="G114" s="28">
        <v>2</v>
      </c>
      <c r="H114" s="28">
        <v>1</v>
      </c>
      <c r="I114" s="28">
        <v>2</v>
      </c>
      <c r="J114" s="28">
        <v>0</v>
      </c>
      <c r="K114" s="28">
        <v>9</v>
      </c>
      <c r="L114" s="28">
        <v>5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9">
        <f>E114/C114</f>
        <v>0.20689655172413793</v>
      </c>
      <c r="T114" s="29">
        <f>((I114*3)+(H114*2)+G114+E114)/C114</f>
        <v>0.3793103448275862</v>
      </c>
      <c r="U114" s="29">
        <f>(E114+J114+O114)/(C114+J114+O114+Q114)</f>
        <v>0.20689655172413793</v>
      </c>
      <c r="V114" s="42">
        <f t="shared" si="17"/>
        <v>58</v>
      </c>
      <c r="W114" s="28">
        <f t="shared" si="18"/>
        <v>22</v>
      </c>
      <c r="X114" s="30">
        <f t="shared" si="19"/>
        <v>4.551724137931035</v>
      </c>
      <c r="Y114" s="31">
        <f t="shared" si="20"/>
        <v>2.6716641679160418</v>
      </c>
    </row>
    <row r="115" spans="24:25" ht="15">
      <c r="X115" s="28"/>
      <c r="Y115" s="28"/>
    </row>
    <row r="116" spans="1:25" ht="15.75">
      <c r="A116" s="6" t="s">
        <v>291</v>
      </c>
      <c r="C116" s="39" t="s">
        <v>292</v>
      </c>
      <c r="X116" s="28"/>
      <c r="Y116" s="28"/>
    </row>
    <row r="117" spans="1:25" ht="15">
      <c r="A117" s="28">
        <v>1998</v>
      </c>
      <c r="B117" s="28">
        <v>3</v>
      </c>
      <c r="C117" s="28">
        <v>3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>
        <v>1</v>
      </c>
      <c r="K117" s="28">
        <v>1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9">
        <f>E117/C117</f>
        <v>0</v>
      </c>
      <c r="T117" s="29">
        <f>((I117*3)+(H117*2)+G117+E117)/C117</f>
        <v>0</v>
      </c>
      <c r="U117" s="29">
        <f>(E117+J117+O117)/(C117+J117+O117+Q117)</f>
        <v>0.25</v>
      </c>
      <c r="V117" s="42">
        <f t="shared" si="17"/>
        <v>4</v>
      </c>
      <c r="W117" s="28">
        <f t="shared" si="18"/>
        <v>0</v>
      </c>
      <c r="X117" s="30">
        <f t="shared" si="19"/>
        <v>0.065</v>
      </c>
      <c r="Y117" s="31">
        <f t="shared" si="20"/>
        <v>0.5850000000000001</v>
      </c>
    </row>
    <row r="118" spans="1:25" ht="15">
      <c r="A118" s="35">
        <v>1999</v>
      </c>
      <c r="B118" s="35">
        <v>59</v>
      </c>
      <c r="C118" s="35">
        <v>188</v>
      </c>
      <c r="D118" s="35">
        <v>24</v>
      </c>
      <c r="E118" s="35">
        <v>40</v>
      </c>
      <c r="F118" s="35">
        <v>21</v>
      </c>
      <c r="G118" s="35">
        <v>9</v>
      </c>
      <c r="H118" s="35">
        <v>2</v>
      </c>
      <c r="I118" s="35">
        <v>6</v>
      </c>
      <c r="J118" s="35">
        <v>13</v>
      </c>
      <c r="K118" s="35">
        <v>54</v>
      </c>
      <c r="L118" s="35">
        <v>11</v>
      </c>
      <c r="M118" s="35">
        <v>1</v>
      </c>
      <c r="N118" s="35">
        <v>2</v>
      </c>
      <c r="O118" s="35">
        <v>8</v>
      </c>
      <c r="P118" s="35">
        <v>0</v>
      </c>
      <c r="Q118" s="35">
        <v>0</v>
      </c>
      <c r="R118" s="35">
        <v>3</v>
      </c>
      <c r="S118" s="36">
        <f>E118/C118</f>
        <v>0.2127659574468085</v>
      </c>
      <c r="T118" s="36">
        <f>((I118*3)+(H118*2)+G118+E118)/C118</f>
        <v>0.3776595744680851</v>
      </c>
      <c r="U118" s="36">
        <f>(E118+J118+O118)/(C118+J118+O118+Q118)</f>
        <v>0.291866028708134</v>
      </c>
      <c r="V118" s="35">
        <f t="shared" si="17"/>
        <v>209</v>
      </c>
      <c r="W118" s="35">
        <f t="shared" si="18"/>
        <v>71</v>
      </c>
      <c r="X118" s="37">
        <f t="shared" si="19"/>
        <v>20.626220095693782</v>
      </c>
      <c r="Y118" s="38">
        <f t="shared" si="20"/>
        <v>3.639921193357726</v>
      </c>
    </row>
    <row r="119" spans="1:25" ht="15">
      <c r="A119" s="28" t="s">
        <v>259</v>
      </c>
      <c r="B119" s="28">
        <v>62</v>
      </c>
      <c r="C119" s="28">
        <v>191</v>
      </c>
      <c r="D119" s="28">
        <v>24</v>
      </c>
      <c r="E119" s="28">
        <v>40</v>
      </c>
      <c r="F119" s="28">
        <v>21</v>
      </c>
      <c r="G119" s="28">
        <v>9</v>
      </c>
      <c r="H119" s="28">
        <v>2</v>
      </c>
      <c r="I119" s="28">
        <v>6</v>
      </c>
      <c r="J119" s="28">
        <v>14</v>
      </c>
      <c r="K119" s="28">
        <v>55</v>
      </c>
      <c r="L119" s="28">
        <v>11</v>
      </c>
      <c r="M119" s="28">
        <v>1</v>
      </c>
      <c r="N119" s="28">
        <v>2</v>
      </c>
      <c r="O119" s="28">
        <v>8</v>
      </c>
      <c r="P119" s="28">
        <v>0</v>
      </c>
      <c r="Q119" s="28">
        <v>0</v>
      </c>
      <c r="R119" s="28">
        <v>3</v>
      </c>
      <c r="S119" s="29">
        <f>E119/C119</f>
        <v>0.2094240837696335</v>
      </c>
      <c r="T119" s="29">
        <f>((I119*3)+(H119*2)+G119+E119)/C119</f>
        <v>0.3717277486910995</v>
      </c>
      <c r="U119" s="29">
        <f>(E119+J119+O119)/(C119+J119+O119+Q119)</f>
        <v>0.29107981220657275</v>
      </c>
      <c r="V119" s="42">
        <f t="shared" si="17"/>
        <v>213</v>
      </c>
      <c r="W119" s="28">
        <f t="shared" si="18"/>
        <v>71</v>
      </c>
      <c r="X119" s="30">
        <f t="shared" si="19"/>
        <v>20.669859154929576</v>
      </c>
      <c r="Y119" s="31">
        <f t="shared" si="20"/>
        <v>3.5774756229685805</v>
      </c>
    </row>
    <row r="120" spans="1:22" ht="1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9"/>
      <c r="T120" s="29"/>
      <c r="U120" s="29"/>
      <c r="V120" s="42"/>
    </row>
    <row r="121" spans="1:22" ht="15.75">
      <c r="A121" s="32" t="s">
        <v>293</v>
      </c>
      <c r="B121" s="28"/>
      <c r="C121" s="33">
        <v>1981</v>
      </c>
      <c r="D121" s="28"/>
      <c r="E121" s="28"/>
      <c r="F121" s="28"/>
      <c r="G121" s="44" t="s">
        <v>294</v>
      </c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9"/>
      <c r="T121" s="29"/>
      <c r="U121" s="29"/>
      <c r="V121" s="42"/>
    </row>
    <row r="122" spans="1:22" ht="1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9"/>
      <c r="T122" s="29"/>
      <c r="U122" s="29"/>
      <c r="V122" s="42"/>
    </row>
    <row r="123" spans="1:25" ht="15.75">
      <c r="A123" s="32" t="s">
        <v>295</v>
      </c>
      <c r="B123" s="28"/>
      <c r="C123" s="33" t="s">
        <v>296</v>
      </c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V123"/>
      <c r="W123"/>
      <c r="X123"/>
      <c r="Y123"/>
    </row>
    <row r="124" spans="1:25" ht="15">
      <c r="A124" s="28">
        <v>2009</v>
      </c>
      <c r="B124" s="28">
        <v>56</v>
      </c>
      <c r="C124" s="28">
        <v>167</v>
      </c>
      <c r="D124" s="28">
        <v>21</v>
      </c>
      <c r="E124" s="28">
        <v>42</v>
      </c>
      <c r="F124" s="28">
        <v>28</v>
      </c>
      <c r="G124" s="28">
        <v>10</v>
      </c>
      <c r="H124" s="28">
        <v>0</v>
      </c>
      <c r="I124" s="28">
        <v>6</v>
      </c>
      <c r="J124" s="28">
        <v>13</v>
      </c>
      <c r="K124" s="28">
        <v>41</v>
      </c>
      <c r="L124" s="28">
        <v>0</v>
      </c>
      <c r="M124" s="28">
        <v>0</v>
      </c>
      <c r="N124" s="28">
        <v>0</v>
      </c>
      <c r="O124" s="28">
        <v>3</v>
      </c>
      <c r="P124" s="28">
        <v>0</v>
      </c>
      <c r="Q124" s="28">
        <v>0</v>
      </c>
      <c r="R124" s="28">
        <v>3</v>
      </c>
      <c r="S124" s="29">
        <f>E124/C124</f>
        <v>0.25149700598802394</v>
      </c>
      <c r="T124" s="29">
        <f>((I124*3)+(H124*2)+G124+E124)/C124</f>
        <v>0.41916167664670656</v>
      </c>
      <c r="U124" s="29">
        <f>(E124+J124+O124)/(C124+J124+O124+Q124)</f>
        <v>0.31693989071038253</v>
      </c>
      <c r="V124" s="42">
        <f>(C124+J124+O124+P124+Q124)</f>
        <v>183</v>
      </c>
      <c r="W124" s="28">
        <f>E124+G124+(H124*2)+(I124*3)</f>
        <v>70</v>
      </c>
      <c r="X124" s="30">
        <f>((E124+J124+O124-N124-R124)*(W124+(0.26*(J124+O124)+(0.52*(P124+Q124+M124))))/(C124+J124+O124+P124+Q124))</f>
        <v>22.288524590163934</v>
      </c>
      <c r="Y124" s="31">
        <f>(((X124*(3*1458))/162)/(C124-E124+P124+Q124+N124+R124))</f>
        <v>4.701485655737705</v>
      </c>
    </row>
    <row r="125" spans="1:25" ht="15">
      <c r="A125" s="28">
        <v>2010</v>
      </c>
      <c r="B125" s="28"/>
      <c r="C125" s="28"/>
      <c r="D125" s="28"/>
      <c r="E125" s="28"/>
      <c r="F125" s="28" t="s">
        <v>297</v>
      </c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X125" s="28"/>
      <c r="Y125" s="28"/>
    </row>
    <row r="126" spans="1:25" ht="1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X126" s="28"/>
      <c r="Y126" s="28"/>
    </row>
    <row r="127" spans="1:25" ht="15.75">
      <c r="A127" s="6" t="s">
        <v>298</v>
      </c>
      <c r="C127" s="39" t="s">
        <v>299</v>
      </c>
      <c r="X127" s="28"/>
      <c r="Y127" s="28"/>
    </row>
    <row r="128" spans="1:25" ht="15">
      <c r="A128" s="28">
        <v>1989</v>
      </c>
      <c r="B128" s="28">
        <v>97</v>
      </c>
      <c r="C128" s="28">
        <v>289</v>
      </c>
      <c r="D128" s="28">
        <v>38</v>
      </c>
      <c r="E128" s="28">
        <v>78</v>
      </c>
      <c r="F128" s="28">
        <v>40</v>
      </c>
      <c r="G128" s="28">
        <v>17</v>
      </c>
      <c r="H128" s="28">
        <v>2</v>
      </c>
      <c r="I128" s="28">
        <v>8</v>
      </c>
      <c r="J128" s="28">
        <v>19</v>
      </c>
      <c r="K128" s="28">
        <v>21</v>
      </c>
      <c r="L128" s="28">
        <v>7</v>
      </c>
      <c r="M128" s="28">
        <v>0</v>
      </c>
      <c r="N128" s="28">
        <v>0</v>
      </c>
      <c r="O128" s="28">
        <v>3</v>
      </c>
      <c r="P128" s="28">
        <v>1</v>
      </c>
      <c r="Q128" s="28">
        <v>0</v>
      </c>
      <c r="R128" s="28">
        <v>15</v>
      </c>
      <c r="S128" s="29">
        <f>E128/C128</f>
        <v>0.2698961937716263</v>
      </c>
      <c r="T128" s="29">
        <f>((I128*3)+(H128*2)+G128+E128)/C128</f>
        <v>0.42560553633217996</v>
      </c>
      <c r="U128" s="29">
        <f>(E128+J128+O128)/(C128+J128+O128+Q128)</f>
        <v>0.3215434083601286</v>
      </c>
      <c r="V128" s="42">
        <f t="shared" si="17"/>
        <v>312</v>
      </c>
      <c r="W128" s="28">
        <f t="shared" si="18"/>
        <v>123</v>
      </c>
      <c r="X128" s="30">
        <f t="shared" si="19"/>
        <v>35.20961538461539</v>
      </c>
      <c r="Y128" s="31">
        <f t="shared" si="20"/>
        <v>4.187927821077601</v>
      </c>
    </row>
    <row r="129" spans="1:25" ht="15">
      <c r="A129" s="35">
        <v>1990</v>
      </c>
      <c r="B129" s="35">
        <v>58</v>
      </c>
      <c r="C129" s="35">
        <v>163</v>
      </c>
      <c r="D129" s="35">
        <v>13</v>
      </c>
      <c r="E129" s="35">
        <v>35</v>
      </c>
      <c r="F129" s="35">
        <v>15</v>
      </c>
      <c r="G129" s="35">
        <v>15</v>
      </c>
      <c r="H129" s="35">
        <v>0</v>
      </c>
      <c r="I129" s="35">
        <v>1</v>
      </c>
      <c r="J129" s="35">
        <v>11</v>
      </c>
      <c r="K129" s="35">
        <v>18</v>
      </c>
      <c r="L129" s="35">
        <v>5</v>
      </c>
      <c r="M129" s="35">
        <v>0</v>
      </c>
      <c r="N129" s="35">
        <v>0</v>
      </c>
      <c r="O129" s="35">
        <v>1</v>
      </c>
      <c r="P129" s="35">
        <v>0</v>
      </c>
      <c r="Q129" s="35">
        <v>2</v>
      </c>
      <c r="R129" s="35">
        <v>1</v>
      </c>
      <c r="S129" s="36">
        <f>E129/C129</f>
        <v>0.2147239263803681</v>
      </c>
      <c r="T129" s="36">
        <f>((I129*3)+(H129*2)+G129+E129)/C129</f>
        <v>0.32515337423312884</v>
      </c>
      <c r="U129" s="36">
        <f>(E129+J129+O129)/(C129+J129+O129+Q129)</f>
        <v>0.2655367231638418</v>
      </c>
      <c r="V129" s="35">
        <f t="shared" si="17"/>
        <v>177</v>
      </c>
      <c r="W129" s="35">
        <f t="shared" si="18"/>
        <v>53</v>
      </c>
      <c r="X129" s="37">
        <f t="shared" si="19"/>
        <v>14.85514124293785</v>
      </c>
      <c r="Y129" s="38">
        <f t="shared" si="20"/>
        <v>3.0617466683917707</v>
      </c>
    </row>
    <row r="130" spans="1:25" ht="15">
      <c r="A130" s="28" t="s">
        <v>259</v>
      </c>
      <c r="B130" s="28">
        <v>155</v>
      </c>
      <c r="C130" s="28">
        <v>452</v>
      </c>
      <c r="D130" s="28">
        <v>51</v>
      </c>
      <c r="E130" s="28">
        <v>113</v>
      </c>
      <c r="F130" s="28">
        <v>55</v>
      </c>
      <c r="G130" s="28">
        <v>32</v>
      </c>
      <c r="H130" s="28">
        <v>2</v>
      </c>
      <c r="I130" s="28">
        <v>9</v>
      </c>
      <c r="J130" s="28">
        <v>30</v>
      </c>
      <c r="K130" s="28">
        <v>39</v>
      </c>
      <c r="L130" s="28">
        <v>12</v>
      </c>
      <c r="M130" s="28">
        <v>0</v>
      </c>
      <c r="N130" s="28">
        <v>0</v>
      </c>
      <c r="O130" s="28">
        <v>4</v>
      </c>
      <c r="P130" s="28">
        <v>1</v>
      </c>
      <c r="Q130" s="28">
        <v>2</v>
      </c>
      <c r="R130" s="28">
        <v>16</v>
      </c>
      <c r="S130" s="29">
        <f>E130/C130</f>
        <v>0.25</v>
      </c>
      <c r="T130" s="29">
        <f>((I130*3)+(H130*2)+G130+E130)/C130</f>
        <v>0.3893805309734513</v>
      </c>
      <c r="U130" s="29">
        <f>(E130+J130+O130)/(C130+J130+O130+Q130)</f>
        <v>0.3012295081967213</v>
      </c>
      <c r="V130" s="42">
        <f t="shared" si="17"/>
        <v>489</v>
      </c>
      <c r="W130" s="28">
        <f t="shared" si="18"/>
        <v>176</v>
      </c>
      <c r="X130" s="30">
        <f t="shared" si="19"/>
        <v>49.93537832310839</v>
      </c>
      <c r="Y130" s="31">
        <f t="shared" si="20"/>
        <v>3.7660760187819182</v>
      </c>
    </row>
    <row r="131" spans="24:25" ht="15">
      <c r="X131" s="28"/>
      <c r="Y131" s="28"/>
    </row>
    <row r="132" spans="1:25" ht="15.75">
      <c r="A132" s="6" t="s">
        <v>300</v>
      </c>
      <c r="C132" s="40">
        <v>1993</v>
      </c>
      <c r="X132" s="28"/>
      <c r="Y132" s="28"/>
    </row>
    <row r="133" spans="1:25" ht="15">
      <c r="A133" s="28">
        <v>1993</v>
      </c>
      <c r="B133" s="28">
        <v>94</v>
      </c>
      <c r="C133" s="28">
        <v>270</v>
      </c>
      <c r="D133" s="28">
        <v>45</v>
      </c>
      <c r="E133" s="28">
        <v>56</v>
      </c>
      <c r="F133" s="28">
        <v>31</v>
      </c>
      <c r="G133" s="28">
        <v>14</v>
      </c>
      <c r="H133" s="28">
        <v>6</v>
      </c>
      <c r="I133" s="28">
        <v>7</v>
      </c>
      <c r="J133" s="28">
        <v>40</v>
      </c>
      <c r="K133" s="28">
        <v>56</v>
      </c>
      <c r="L133" s="28">
        <v>0</v>
      </c>
      <c r="M133" s="28">
        <v>1</v>
      </c>
      <c r="N133" s="28">
        <v>0</v>
      </c>
      <c r="O133" s="28">
        <v>1</v>
      </c>
      <c r="P133" s="28">
        <v>0</v>
      </c>
      <c r="Q133" s="28">
        <v>2</v>
      </c>
      <c r="R133" s="28">
        <v>17</v>
      </c>
      <c r="S133" s="29">
        <f>E133/C133</f>
        <v>0.2074074074074074</v>
      </c>
      <c r="T133" s="29">
        <f>((I133*3)+(H133*2)+G133+E133)/C133</f>
        <v>0.3814814814814815</v>
      </c>
      <c r="U133" s="29">
        <f>(E133+J133+O133)/(C133+J133+O133+Q133)</f>
        <v>0.30990415335463256</v>
      </c>
      <c r="V133" s="42">
        <f t="shared" si="17"/>
        <v>313</v>
      </c>
      <c r="W133" s="28">
        <f t="shared" si="18"/>
        <v>103</v>
      </c>
      <c r="X133" s="30">
        <f t="shared" si="19"/>
        <v>29.44920127795527</v>
      </c>
      <c r="Y133" s="31">
        <f t="shared" si="20"/>
        <v>3.4125683884325855</v>
      </c>
    </row>
    <row r="134" spans="24:25" ht="15">
      <c r="X134" s="28"/>
      <c r="Y134" s="28"/>
    </row>
    <row r="135" spans="1:25" ht="15.75">
      <c r="A135" s="6" t="s">
        <v>301</v>
      </c>
      <c r="C135" s="39" t="s">
        <v>302</v>
      </c>
      <c r="X135" s="28"/>
      <c r="Y135" s="28"/>
    </row>
    <row r="136" spans="1:25" ht="15">
      <c r="A136" s="28">
        <v>1986</v>
      </c>
      <c r="B136" s="28">
        <v>129</v>
      </c>
      <c r="C136" s="28">
        <v>485</v>
      </c>
      <c r="D136" s="28">
        <v>52</v>
      </c>
      <c r="E136" s="28">
        <v>109</v>
      </c>
      <c r="F136" s="28">
        <v>65</v>
      </c>
      <c r="G136" s="28">
        <v>19</v>
      </c>
      <c r="H136" s="28">
        <v>3</v>
      </c>
      <c r="I136" s="28">
        <v>19</v>
      </c>
      <c r="J136" s="28">
        <v>45</v>
      </c>
      <c r="K136" s="28">
        <v>70</v>
      </c>
      <c r="L136" s="28">
        <v>4</v>
      </c>
      <c r="M136" s="28">
        <v>0</v>
      </c>
      <c r="N136" s="28">
        <v>0</v>
      </c>
      <c r="O136" s="28">
        <v>2</v>
      </c>
      <c r="P136" s="28">
        <v>0</v>
      </c>
      <c r="Q136" s="28">
        <v>2</v>
      </c>
      <c r="R136" s="28">
        <v>10</v>
      </c>
      <c r="S136" s="29">
        <f>E136/C136</f>
        <v>0.22474226804123712</v>
      </c>
      <c r="T136" s="29">
        <f>((I136*3)+(H136*2)+G136+E136)/C136</f>
        <v>0.3938144329896907</v>
      </c>
      <c r="U136" s="29">
        <f>(E136+J136+O136)/(C136+J136+O136+Q136)</f>
        <v>0.29213483146067415</v>
      </c>
      <c r="V136" s="42">
        <f t="shared" si="17"/>
        <v>534</v>
      </c>
      <c r="W136" s="28">
        <f t="shared" si="18"/>
        <v>191</v>
      </c>
      <c r="X136" s="30">
        <f t="shared" si="19"/>
        <v>55.8463670411985</v>
      </c>
      <c r="Y136" s="31">
        <f t="shared" si="20"/>
        <v>3.8862162631761836</v>
      </c>
    </row>
    <row r="137" spans="1:25" ht="15">
      <c r="A137" s="28">
        <v>1987</v>
      </c>
      <c r="B137" s="28">
        <v>143</v>
      </c>
      <c r="C137" s="28">
        <v>454</v>
      </c>
      <c r="D137" s="28">
        <v>57</v>
      </c>
      <c r="E137" s="28">
        <v>115</v>
      </c>
      <c r="F137" s="28">
        <v>69</v>
      </c>
      <c r="G137" s="28">
        <v>23</v>
      </c>
      <c r="H137" s="28">
        <v>0</v>
      </c>
      <c r="I137" s="28">
        <v>21</v>
      </c>
      <c r="J137" s="28">
        <v>67</v>
      </c>
      <c r="K137" s="28">
        <v>97</v>
      </c>
      <c r="L137" s="28">
        <v>7</v>
      </c>
      <c r="M137" s="28">
        <v>5</v>
      </c>
      <c r="N137" s="28">
        <v>2</v>
      </c>
      <c r="O137" s="28">
        <v>2</v>
      </c>
      <c r="P137" s="28">
        <v>2</v>
      </c>
      <c r="Q137" s="28">
        <v>1</v>
      </c>
      <c r="R137" s="28">
        <v>7</v>
      </c>
      <c r="S137" s="29">
        <f>E137/C137</f>
        <v>0.2533039647577093</v>
      </c>
      <c r="T137" s="29">
        <f>((I137*3)+(H137*2)+G137+E137)/C137</f>
        <v>0.44273127753303965</v>
      </c>
      <c r="U137" s="29">
        <f>(E137+J137+O137)/(C137+J137+O137+Q137)</f>
        <v>0.3511450381679389</v>
      </c>
      <c r="V137" s="42">
        <f t="shared" si="17"/>
        <v>526</v>
      </c>
      <c r="W137" s="28">
        <f t="shared" si="18"/>
        <v>201</v>
      </c>
      <c r="X137" s="30">
        <f t="shared" si="19"/>
        <v>74.22528517110266</v>
      </c>
      <c r="Y137" s="31">
        <f t="shared" si="20"/>
        <v>5.709637320854051</v>
      </c>
    </row>
    <row r="138" spans="1:25" ht="15">
      <c r="A138" s="35">
        <v>1988</v>
      </c>
      <c r="B138" s="35">
        <v>108</v>
      </c>
      <c r="C138" s="35">
        <v>351</v>
      </c>
      <c r="D138" s="35">
        <v>51</v>
      </c>
      <c r="E138" s="35">
        <v>83</v>
      </c>
      <c r="F138" s="35">
        <v>40</v>
      </c>
      <c r="G138" s="35">
        <v>10</v>
      </c>
      <c r="H138" s="35">
        <v>2</v>
      </c>
      <c r="I138" s="35">
        <v>14</v>
      </c>
      <c r="J138" s="35">
        <v>54</v>
      </c>
      <c r="K138" s="35">
        <v>74</v>
      </c>
      <c r="L138" s="35">
        <v>5</v>
      </c>
      <c r="M138" s="35">
        <v>6</v>
      </c>
      <c r="N138" s="35">
        <v>2</v>
      </c>
      <c r="O138" s="35">
        <v>1</v>
      </c>
      <c r="P138" s="35">
        <v>0</v>
      </c>
      <c r="Q138" s="35">
        <v>2</v>
      </c>
      <c r="R138" s="35">
        <v>7</v>
      </c>
      <c r="S138" s="36">
        <f>E138/C138</f>
        <v>0.23646723646723647</v>
      </c>
      <c r="T138" s="36">
        <f>((I138*3)+(H138*2)+G138+E138)/C138</f>
        <v>0.396011396011396</v>
      </c>
      <c r="U138" s="36">
        <f>(E138+J138+O138)/(C138+J138+O138+Q138)</f>
        <v>0.3382352941176471</v>
      </c>
      <c r="V138" s="35">
        <f t="shared" si="17"/>
        <v>408</v>
      </c>
      <c r="W138" s="35">
        <f t="shared" si="18"/>
        <v>139</v>
      </c>
      <c r="X138" s="37">
        <f t="shared" si="19"/>
        <v>49.78514705882353</v>
      </c>
      <c r="Y138" s="38">
        <f t="shared" si="20"/>
        <v>4.817917457305503</v>
      </c>
    </row>
    <row r="139" spans="1:25" ht="15">
      <c r="A139" s="28" t="s">
        <v>259</v>
      </c>
      <c r="B139" s="28">
        <v>380</v>
      </c>
      <c r="C139" s="28">
        <v>1290</v>
      </c>
      <c r="D139" s="28">
        <v>160</v>
      </c>
      <c r="E139" s="28">
        <v>307</v>
      </c>
      <c r="F139" s="28">
        <v>174</v>
      </c>
      <c r="G139" s="28">
        <v>52</v>
      </c>
      <c r="H139" s="28">
        <v>5</v>
      </c>
      <c r="I139" s="28">
        <v>54</v>
      </c>
      <c r="J139" s="28">
        <v>166</v>
      </c>
      <c r="K139" s="28">
        <v>241</v>
      </c>
      <c r="L139" s="28">
        <v>16</v>
      </c>
      <c r="M139" s="28">
        <v>11</v>
      </c>
      <c r="N139" s="28">
        <v>4</v>
      </c>
      <c r="O139" s="28">
        <v>5</v>
      </c>
      <c r="P139" s="28">
        <v>2</v>
      </c>
      <c r="Q139" s="28">
        <v>5</v>
      </c>
      <c r="R139" s="28">
        <v>24</v>
      </c>
      <c r="S139" s="29">
        <f>E139/C139</f>
        <v>0.237984496124031</v>
      </c>
      <c r="T139" s="29">
        <f>((I139*3)+(H139*2)+G139+E139)/C139</f>
        <v>0.4116279069767442</v>
      </c>
      <c r="U139" s="29">
        <f>(E139+J139+O139)/(C139+J139+O139+Q139)</f>
        <v>0.32605729877216916</v>
      </c>
      <c r="V139" s="42">
        <f t="shared" si="17"/>
        <v>1468</v>
      </c>
      <c r="W139" s="28">
        <f t="shared" si="18"/>
        <v>531</v>
      </c>
      <c r="X139" s="30">
        <f t="shared" si="19"/>
        <v>179.27043596730246</v>
      </c>
      <c r="Y139" s="31">
        <f t="shared" si="20"/>
        <v>4.754716867502129</v>
      </c>
    </row>
    <row r="140" spans="24:25" ht="15">
      <c r="X140" s="28"/>
      <c r="Y140" s="28"/>
    </row>
    <row r="141" spans="1:25" ht="15.75">
      <c r="A141" s="6" t="s">
        <v>303</v>
      </c>
      <c r="C141" s="39" t="s">
        <v>304</v>
      </c>
      <c r="X141" s="28"/>
      <c r="Y141" s="28"/>
    </row>
    <row r="142" spans="1:25" ht="15">
      <c r="A142" s="28">
        <v>1994</v>
      </c>
      <c r="B142" s="28">
        <v>140</v>
      </c>
      <c r="C142" s="28">
        <v>453</v>
      </c>
      <c r="D142" s="28">
        <v>54</v>
      </c>
      <c r="E142" s="28">
        <v>107</v>
      </c>
      <c r="F142" s="28">
        <v>68</v>
      </c>
      <c r="G142" s="28">
        <v>23</v>
      </c>
      <c r="H142" s="28">
        <v>2</v>
      </c>
      <c r="I142" s="28">
        <v>15</v>
      </c>
      <c r="J142" s="28">
        <v>48</v>
      </c>
      <c r="K142" s="28">
        <v>98</v>
      </c>
      <c r="L142" s="28">
        <v>7</v>
      </c>
      <c r="M142" s="28">
        <v>0</v>
      </c>
      <c r="N142" s="28">
        <v>0</v>
      </c>
      <c r="O142" s="28">
        <v>7</v>
      </c>
      <c r="P142" s="28">
        <v>6</v>
      </c>
      <c r="Q142" s="28">
        <v>5</v>
      </c>
      <c r="R142" s="28">
        <v>11</v>
      </c>
      <c r="S142" s="29">
        <f>E142/C142</f>
        <v>0.23620309050772628</v>
      </c>
      <c r="T142" s="29">
        <f>((I142*3)+(H142*2)+G142+E142)/C142</f>
        <v>0.39514348785871967</v>
      </c>
      <c r="U142" s="29">
        <f>(E142+J142+O142)/(C142+J142+O142+Q142)</f>
        <v>0.3157894736842105</v>
      </c>
      <c r="V142" s="42">
        <f t="shared" si="17"/>
        <v>519</v>
      </c>
      <c r="W142" s="28">
        <f t="shared" si="18"/>
        <v>179</v>
      </c>
      <c r="X142" s="30">
        <f t="shared" si="19"/>
        <v>57.90369942196532</v>
      </c>
      <c r="Y142" s="31">
        <f t="shared" si="20"/>
        <v>4.248369251068107</v>
      </c>
    </row>
    <row r="143" spans="1:25" ht="15">
      <c r="A143" s="35">
        <v>1995</v>
      </c>
      <c r="B143" s="35">
        <v>135</v>
      </c>
      <c r="C143" s="35">
        <v>422</v>
      </c>
      <c r="D143" s="35">
        <v>48</v>
      </c>
      <c r="E143" s="35">
        <v>91</v>
      </c>
      <c r="F143" s="35">
        <v>37</v>
      </c>
      <c r="G143" s="35">
        <v>13</v>
      </c>
      <c r="H143" s="35">
        <v>4</v>
      </c>
      <c r="I143" s="35">
        <v>13</v>
      </c>
      <c r="J143" s="35">
        <v>47</v>
      </c>
      <c r="K143" s="35">
        <v>105</v>
      </c>
      <c r="L143" s="35">
        <v>5</v>
      </c>
      <c r="M143" s="35">
        <v>0</v>
      </c>
      <c r="N143" s="35">
        <v>0</v>
      </c>
      <c r="O143" s="35">
        <v>5</v>
      </c>
      <c r="P143" s="35">
        <v>0</v>
      </c>
      <c r="Q143" s="35">
        <v>2</v>
      </c>
      <c r="R143" s="35">
        <v>7</v>
      </c>
      <c r="S143" s="36">
        <f>E143/C143</f>
        <v>0.2156398104265403</v>
      </c>
      <c r="T143" s="36">
        <f>((I143*3)+(H143*2)+G143+E143)/C143</f>
        <v>0.3578199052132701</v>
      </c>
      <c r="U143" s="36">
        <f>(E143+J143+O143)/(C143+J143+O143+Q143)</f>
        <v>0.3004201680672269</v>
      </c>
      <c r="V143" s="35">
        <f t="shared" si="17"/>
        <v>476</v>
      </c>
      <c r="W143" s="35">
        <f t="shared" si="18"/>
        <v>151</v>
      </c>
      <c r="X143" s="37">
        <f t="shared" si="19"/>
        <v>47.30285714285714</v>
      </c>
      <c r="Y143" s="38">
        <f t="shared" si="20"/>
        <v>3.7564033613445376</v>
      </c>
    </row>
    <row r="144" spans="1:25" ht="15">
      <c r="A144" s="28" t="s">
        <v>259</v>
      </c>
      <c r="B144" s="28">
        <v>275</v>
      </c>
      <c r="C144" s="28">
        <v>875</v>
      </c>
      <c r="D144" s="28">
        <v>102</v>
      </c>
      <c r="E144" s="28">
        <v>198</v>
      </c>
      <c r="F144" s="28">
        <v>105</v>
      </c>
      <c r="G144" s="28">
        <v>36</v>
      </c>
      <c r="H144" s="28">
        <v>6</v>
      </c>
      <c r="I144" s="28">
        <v>28</v>
      </c>
      <c r="J144" s="28">
        <v>95</v>
      </c>
      <c r="K144" s="28">
        <v>203</v>
      </c>
      <c r="L144" s="28">
        <v>12</v>
      </c>
      <c r="M144" s="28">
        <v>0</v>
      </c>
      <c r="N144" s="28">
        <v>0</v>
      </c>
      <c r="O144" s="28">
        <v>12</v>
      </c>
      <c r="P144" s="28">
        <v>6</v>
      </c>
      <c r="Q144" s="28">
        <v>7</v>
      </c>
      <c r="R144" s="28">
        <v>18</v>
      </c>
      <c r="S144" s="29">
        <f>E144/C144</f>
        <v>0.22628571428571428</v>
      </c>
      <c r="T144" s="29">
        <f>((I144*3)+(H144*2)+G144+E144)/C144</f>
        <v>0.37714285714285717</v>
      </c>
      <c r="U144" s="29">
        <f>(E144+J144+O144)/(C144+J144+O144+Q144)</f>
        <v>0.3083923154701719</v>
      </c>
      <c r="V144" s="42">
        <f t="shared" si="17"/>
        <v>995</v>
      </c>
      <c r="W144" s="28">
        <f t="shared" si="18"/>
        <v>330</v>
      </c>
      <c r="X144" s="30">
        <f t="shared" si="19"/>
        <v>105.16026130653266</v>
      </c>
      <c r="Y144" s="31">
        <f t="shared" si="20"/>
        <v>4.010348948130483</v>
      </c>
    </row>
    <row r="145" spans="24:25" ht="15">
      <c r="X145" s="28"/>
      <c r="Y145" s="28"/>
    </row>
    <row r="146" spans="1:25" ht="15.75">
      <c r="A146" s="6" t="s">
        <v>305</v>
      </c>
      <c r="C146" s="39" t="s">
        <v>306</v>
      </c>
      <c r="X146" s="28"/>
      <c r="Y146" s="28"/>
    </row>
    <row r="147" spans="1:25" ht="15">
      <c r="A147" s="28">
        <v>1993</v>
      </c>
      <c r="B147" s="28">
        <v>145</v>
      </c>
      <c r="C147" s="28">
        <v>543</v>
      </c>
      <c r="D147" s="28">
        <v>71</v>
      </c>
      <c r="E147" s="28">
        <v>116</v>
      </c>
      <c r="F147" s="28">
        <v>71</v>
      </c>
      <c r="G147" s="28">
        <v>15</v>
      </c>
      <c r="H147" s="28">
        <v>6</v>
      </c>
      <c r="I147" s="28">
        <v>27</v>
      </c>
      <c r="J147" s="28">
        <v>64</v>
      </c>
      <c r="K147" s="28">
        <v>158</v>
      </c>
      <c r="L147" s="28">
        <v>1</v>
      </c>
      <c r="M147" s="28">
        <v>0</v>
      </c>
      <c r="N147" s="28">
        <v>2</v>
      </c>
      <c r="O147" s="28">
        <v>2</v>
      </c>
      <c r="P147" s="28">
        <v>0</v>
      </c>
      <c r="Q147" s="28">
        <v>3</v>
      </c>
      <c r="R147" s="28">
        <v>17</v>
      </c>
      <c r="S147" s="29">
        <f aca="true" t="shared" si="21" ref="S147:S155">E147/C147</f>
        <v>0.2136279926335175</v>
      </c>
      <c r="T147" s="29">
        <f aca="true" t="shared" si="22" ref="T147:T155">((I147*3)+(H147*2)+G147+E147)/C147</f>
        <v>0.4125230202578269</v>
      </c>
      <c r="U147" s="29">
        <f aca="true" t="shared" si="23" ref="U147:U155">(E147+J147+O147)/(C147+J147+O147+Q147)</f>
        <v>0.2973856209150327</v>
      </c>
      <c r="V147" s="42">
        <f t="shared" si="17"/>
        <v>612</v>
      </c>
      <c r="W147" s="28">
        <f t="shared" si="18"/>
        <v>224</v>
      </c>
      <c r="X147" s="30">
        <f t="shared" si="19"/>
        <v>64.64601307189542</v>
      </c>
      <c r="Y147" s="31">
        <f t="shared" si="20"/>
        <v>3.887399449757631</v>
      </c>
    </row>
    <row r="148" spans="1:25" ht="15">
      <c r="A148" s="28">
        <v>1994</v>
      </c>
      <c r="B148" s="28">
        <v>150</v>
      </c>
      <c r="C148" s="28">
        <v>566</v>
      </c>
      <c r="D148" s="28">
        <v>81</v>
      </c>
      <c r="E148" s="28">
        <v>141</v>
      </c>
      <c r="F148" s="28">
        <v>89</v>
      </c>
      <c r="G148" s="28">
        <v>29</v>
      </c>
      <c r="H148" s="28">
        <v>7</v>
      </c>
      <c r="I148" s="28">
        <v>28</v>
      </c>
      <c r="J148" s="28">
        <v>65</v>
      </c>
      <c r="K148" s="28">
        <v>152</v>
      </c>
      <c r="L148" s="28">
        <v>7</v>
      </c>
      <c r="M148" s="28">
        <v>0</v>
      </c>
      <c r="N148" s="28">
        <v>0</v>
      </c>
      <c r="O148" s="28">
        <v>3</v>
      </c>
      <c r="P148" s="28">
        <v>0</v>
      </c>
      <c r="Q148" s="28">
        <v>1</v>
      </c>
      <c r="R148" s="28">
        <v>17</v>
      </c>
      <c r="S148" s="29">
        <f t="shared" si="21"/>
        <v>0.24911660777385158</v>
      </c>
      <c r="T148" s="29">
        <f t="shared" si="22"/>
        <v>0.4734982332155477</v>
      </c>
      <c r="U148" s="29">
        <f t="shared" si="23"/>
        <v>0.3291338582677165</v>
      </c>
      <c r="V148" s="42">
        <f t="shared" si="17"/>
        <v>635</v>
      </c>
      <c r="W148" s="28">
        <f t="shared" si="18"/>
        <v>268</v>
      </c>
      <c r="X148" s="30">
        <f t="shared" si="19"/>
        <v>86.53606299212598</v>
      </c>
      <c r="Y148" s="31">
        <f t="shared" si="20"/>
        <v>5.274206999520094</v>
      </c>
    </row>
    <row r="149" spans="1:25" ht="15">
      <c r="A149" s="28">
        <v>1995</v>
      </c>
      <c r="B149" s="28">
        <v>152</v>
      </c>
      <c r="C149" s="28">
        <v>540</v>
      </c>
      <c r="D149" s="28">
        <v>85</v>
      </c>
      <c r="E149" s="28">
        <v>132</v>
      </c>
      <c r="F149" s="28">
        <v>98</v>
      </c>
      <c r="G149" s="28">
        <v>24</v>
      </c>
      <c r="H149" s="28">
        <v>12</v>
      </c>
      <c r="I149" s="28">
        <v>22</v>
      </c>
      <c r="J149" s="28">
        <v>106</v>
      </c>
      <c r="K149" s="28">
        <v>102</v>
      </c>
      <c r="L149" s="28">
        <v>3</v>
      </c>
      <c r="M149" s="28">
        <v>0</v>
      </c>
      <c r="N149" s="28">
        <v>0</v>
      </c>
      <c r="O149" s="28">
        <v>9</v>
      </c>
      <c r="P149" s="28">
        <v>0</v>
      </c>
      <c r="Q149" s="28">
        <v>1</v>
      </c>
      <c r="R149" s="28">
        <v>13</v>
      </c>
      <c r="S149" s="29">
        <f t="shared" si="21"/>
        <v>0.24444444444444444</v>
      </c>
      <c r="T149" s="29">
        <f t="shared" si="22"/>
        <v>0.45555555555555555</v>
      </c>
      <c r="U149" s="29">
        <f t="shared" si="23"/>
        <v>0.37652439024390244</v>
      </c>
      <c r="V149" s="42">
        <f t="shared" si="17"/>
        <v>656</v>
      </c>
      <c r="W149" s="28">
        <f t="shared" si="18"/>
        <v>246</v>
      </c>
      <c r="X149" s="30">
        <f t="shared" si="19"/>
        <v>98.60103658536586</v>
      </c>
      <c r="Y149" s="31">
        <f t="shared" si="20"/>
        <v>6.308597127499712</v>
      </c>
    </row>
    <row r="150" spans="1:25" ht="15">
      <c r="A150" s="28">
        <v>1996</v>
      </c>
      <c r="B150" s="28">
        <v>154</v>
      </c>
      <c r="C150" s="28">
        <v>569</v>
      </c>
      <c r="D150" s="28">
        <v>102</v>
      </c>
      <c r="E150" s="28">
        <v>145</v>
      </c>
      <c r="F150" s="28">
        <v>131</v>
      </c>
      <c r="G150" s="28">
        <v>23</v>
      </c>
      <c r="H150" s="28">
        <v>1</v>
      </c>
      <c r="I150" s="43">
        <v>57</v>
      </c>
      <c r="J150" s="28">
        <v>67</v>
      </c>
      <c r="K150" s="28">
        <v>134</v>
      </c>
      <c r="L150" s="28">
        <v>1</v>
      </c>
      <c r="M150" s="28">
        <v>0</v>
      </c>
      <c r="N150" s="28">
        <v>0</v>
      </c>
      <c r="O150" s="28">
        <v>0</v>
      </c>
      <c r="P150" s="28">
        <v>0</v>
      </c>
      <c r="Q150" s="28">
        <v>4</v>
      </c>
      <c r="R150" s="28">
        <v>23</v>
      </c>
      <c r="S150" s="29">
        <f t="shared" si="21"/>
        <v>0.2548330404217926</v>
      </c>
      <c r="T150" s="29">
        <f t="shared" si="22"/>
        <v>0.5992970123022847</v>
      </c>
      <c r="U150" s="29">
        <f t="shared" si="23"/>
        <v>0.33125</v>
      </c>
      <c r="V150" s="42">
        <f t="shared" si="17"/>
        <v>640</v>
      </c>
      <c r="W150" s="28">
        <f t="shared" si="18"/>
        <v>341</v>
      </c>
      <c r="X150" s="30">
        <f t="shared" si="19"/>
        <v>106.46015625</v>
      </c>
      <c r="Y150" s="31">
        <f t="shared" si="20"/>
        <v>6.373446161308204</v>
      </c>
    </row>
    <row r="151" spans="1:25" ht="15">
      <c r="A151" s="28">
        <v>1997</v>
      </c>
      <c r="B151" s="28">
        <v>154</v>
      </c>
      <c r="C151" s="28">
        <v>570</v>
      </c>
      <c r="D151" s="28">
        <v>95</v>
      </c>
      <c r="E151" s="28">
        <v>148</v>
      </c>
      <c r="F151" s="28">
        <v>117</v>
      </c>
      <c r="G151" s="28">
        <v>25</v>
      </c>
      <c r="H151" s="28">
        <v>1</v>
      </c>
      <c r="I151" s="28">
        <v>49</v>
      </c>
      <c r="J151" s="28">
        <v>87</v>
      </c>
      <c r="K151" s="43">
        <v>188</v>
      </c>
      <c r="L151" s="28">
        <v>2</v>
      </c>
      <c r="M151" s="28">
        <v>0</v>
      </c>
      <c r="N151" s="28">
        <v>0</v>
      </c>
      <c r="O151" s="28">
        <v>14</v>
      </c>
      <c r="P151" s="28">
        <v>0</v>
      </c>
      <c r="Q151" s="28">
        <v>6</v>
      </c>
      <c r="R151" s="28">
        <v>19</v>
      </c>
      <c r="S151" s="29">
        <f t="shared" si="21"/>
        <v>0.2596491228070175</v>
      </c>
      <c r="T151" s="29">
        <f t="shared" si="22"/>
        <v>0.5649122807017544</v>
      </c>
      <c r="U151" s="29">
        <f t="shared" si="23"/>
        <v>0.36779911373707536</v>
      </c>
      <c r="V151" s="42">
        <f t="shared" si="17"/>
        <v>677</v>
      </c>
      <c r="W151" s="28">
        <f t="shared" si="18"/>
        <v>322</v>
      </c>
      <c r="X151" s="30">
        <f t="shared" si="19"/>
        <v>119.37577548005908</v>
      </c>
      <c r="Y151" s="31">
        <f t="shared" si="20"/>
        <v>7.210617310876052</v>
      </c>
    </row>
    <row r="152" spans="1:25" ht="15">
      <c r="A152" s="28">
        <v>1998</v>
      </c>
      <c r="B152" s="28">
        <v>158</v>
      </c>
      <c r="C152" s="28">
        <v>576</v>
      </c>
      <c r="D152" s="28">
        <v>106</v>
      </c>
      <c r="E152" s="28">
        <v>121</v>
      </c>
      <c r="F152" s="28">
        <v>88</v>
      </c>
      <c r="G152" s="28">
        <v>12</v>
      </c>
      <c r="H152" s="28">
        <v>3</v>
      </c>
      <c r="I152" s="28">
        <v>37</v>
      </c>
      <c r="J152" s="28">
        <v>98</v>
      </c>
      <c r="K152" s="28">
        <v>171</v>
      </c>
      <c r="L152" s="28">
        <v>1</v>
      </c>
      <c r="M152" s="28">
        <v>0</v>
      </c>
      <c r="N152" s="28">
        <v>0</v>
      </c>
      <c r="O152" s="28">
        <v>9</v>
      </c>
      <c r="P152" s="28">
        <v>0</v>
      </c>
      <c r="Q152" s="28">
        <v>4</v>
      </c>
      <c r="R152" s="28">
        <v>17</v>
      </c>
      <c r="S152" s="29">
        <f t="shared" si="21"/>
        <v>0.21006944444444445</v>
      </c>
      <c r="T152" s="29">
        <f t="shared" si="22"/>
        <v>0.4340277777777778</v>
      </c>
      <c r="U152" s="29">
        <f t="shared" si="23"/>
        <v>0.3318777292576419</v>
      </c>
      <c r="V152" s="42">
        <f t="shared" si="17"/>
        <v>687</v>
      </c>
      <c r="W152" s="28">
        <f t="shared" si="18"/>
        <v>250</v>
      </c>
      <c r="X152" s="30">
        <f t="shared" si="19"/>
        <v>85.96637554585152</v>
      </c>
      <c r="Y152" s="31">
        <f t="shared" si="20"/>
        <v>4.8762439910462</v>
      </c>
    </row>
    <row r="153" spans="1:25" ht="15">
      <c r="A153" s="28">
        <v>1999</v>
      </c>
      <c r="B153" s="28">
        <v>100</v>
      </c>
      <c r="C153" s="28">
        <v>196</v>
      </c>
      <c r="D153" s="28">
        <v>28</v>
      </c>
      <c r="E153" s="28">
        <v>42</v>
      </c>
      <c r="F153" s="28">
        <v>36</v>
      </c>
      <c r="G153" s="28">
        <v>7</v>
      </c>
      <c r="H153" s="28">
        <v>4</v>
      </c>
      <c r="I153" s="28">
        <v>12</v>
      </c>
      <c r="J153" s="28">
        <v>39</v>
      </c>
      <c r="K153" s="28">
        <v>65</v>
      </c>
      <c r="L153" s="28">
        <v>1</v>
      </c>
      <c r="M153" s="28">
        <v>0</v>
      </c>
      <c r="N153" s="28">
        <v>0</v>
      </c>
      <c r="O153" s="28">
        <v>2</v>
      </c>
      <c r="P153" s="28">
        <v>0</v>
      </c>
      <c r="Q153" s="28">
        <v>2</v>
      </c>
      <c r="R153" s="28">
        <v>5</v>
      </c>
      <c r="S153" s="29">
        <f t="shared" si="21"/>
        <v>0.21428571428571427</v>
      </c>
      <c r="T153" s="29">
        <f t="shared" si="22"/>
        <v>0.4744897959183674</v>
      </c>
      <c r="U153" s="29">
        <f t="shared" si="23"/>
        <v>0.3472803347280335</v>
      </c>
      <c r="V153" s="42">
        <f aca="true" t="shared" si="24" ref="V153:V222">(C153+J153+O153+P153+Q153)</f>
        <v>239</v>
      </c>
      <c r="W153" s="28">
        <f t="shared" si="18"/>
        <v>93</v>
      </c>
      <c r="X153" s="30">
        <f t="shared" si="19"/>
        <v>34.16987447698745</v>
      </c>
      <c r="Y153" s="31">
        <f t="shared" si="20"/>
        <v>5.730351620364356</v>
      </c>
    </row>
    <row r="154" spans="1:25" ht="15">
      <c r="A154" s="28">
        <v>2000</v>
      </c>
      <c r="B154" s="28">
        <v>42</v>
      </c>
      <c r="C154" s="28">
        <v>108</v>
      </c>
      <c r="D154" s="28">
        <v>24</v>
      </c>
      <c r="E154" s="28">
        <v>25</v>
      </c>
      <c r="F154" s="28">
        <v>25</v>
      </c>
      <c r="G154" s="28">
        <v>2</v>
      </c>
      <c r="H154" s="28">
        <v>0</v>
      </c>
      <c r="I154" s="28">
        <v>10</v>
      </c>
      <c r="J154" s="28">
        <v>33</v>
      </c>
      <c r="K154" s="28">
        <v>32</v>
      </c>
      <c r="L154" s="28">
        <v>0</v>
      </c>
      <c r="M154" s="28">
        <v>0</v>
      </c>
      <c r="N154" s="28">
        <v>0</v>
      </c>
      <c r="O154" s="28">
        <v>2</v>
      </c>
      <c r="P154" s="28">
        <v>0</v>
      </c>
      <c r="Q154" s="28">
        <v>0</v>
      </c>
      <c r="R154" s="28">
        <v>1</v>
      </c>
      <c r="S154" s="29">
        <f t="shared" si="21"/>
        <v>0.23148148148148148</v>
      </c>
      <c r="T154" s="29">
        <f t="shared" si="22"/>
        <v>0.5277777777777778</v>
      </c>
      <c r="U154" s="29">
        <f t="shared" si="23"/>
        <v>0.4195804195804196</v>
      </c>
      <c r="V154" s="42">
        <f t="shared" si="24"/>
        <v>143</v>
      </c>
      <c r="W154" s="28">
        <f t="shared" si="18"/>
        <v>57</v>
      </c>
      <c r="X154" s="30">
        <f t="shared" si="19"/>
        <v>27.27202797202797</v>
      </c>
      <c r="Y154" s="31">
        <f t="shared" si="20"/>
        <v>8.766008991008992</v>
      </c>
    </row>
    <row r="155" spans="1:25" ht="15">
      <c r="A155" s="35">
        <v>2001</v>
      </c>
      <c r="B155" s="35">
        <v>69</v>
      </c>
      <c r="C155" s="35">
        <v>240</v>
      </c>
      <c r="D155" s="35">
        <v>38</v>
      </c>
      <c r="E155" s="35">
        <v>56</v>
      </c>
      <c r="F155" s="35">
        <v>50</v>
      </c>
      <c r="G155" s="35">
        <v>8</v>
      </c>
      <c r="H155" s="35">
        <v>2</v>
      </c>
      <c r="I155" s="35">
        <v>17</v>
      </c>
      <c r="J155" s="35">
        <v>24</v>
      </c>
      <c r="K155" s="35">
        <v>60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2</v>
      </c>
      <c r="R155" s="35">
        <v>11</v>
      </c>
      <c r="S155" s="36">
        <f t="shared" si="21"/>
        <v>0.23333333333333334</v>
      </c>
      <c r="T155" s="36">
        <f t="shared" si="22"/>
        <v>0.49583333333333335</v>
      </c>
      <c r="U155" s="36">
        <f t="shared" si="23"/>
        <v>0.3007518796992481</v>
      </c>
      <c r="V155" s="35">
        <f t="shared" si="24"/>
        <v>266</v>
      </c>
      <c r="W155" s="35">
        <f t="shared" si="18"/>
        <v>119</v>
      </c>
      <c r="X155" s="37">
        <f t="shared" si="19"/>
        <v>32.75684210526315</v>
      </c>
      <c r="Y155" s="38">
        <f t="shared" si="20"/>
        <v>4.489516430670584</v>
      </c>
    </row>
    <row r="156" spans="1:25" ht="15">
      <c r="A156" s="28" t="s">
        <v>259</v>
      </c>
      <c r="B156" s="28">
        <v>1124</v>
      </c>
      <c r="C156" s="28">
        <v>3908</v>
      </c>
      <c r="D156" s="28">
        <v>630</v>
      </c>
      <c r="E156" s="28">
        <v>926</v>
      </c>
      <c r="F156" s="28">
        <v>705</v>
      </c>
      <c r="G156" s="28">
        <v>145</v>
      </c>
      <c r="H156" s="28">
        <v>36</v>
      </c>
      <c r="I156" s="28">
        <v>259</v>
      </c>
      <c r="J156" s="28">
        <v>583</v>
      </c>
      <c r="K156" s="28">
        <v>1062</v>
      </c>
      <c r="L156" s="28">
        <v>16</v>
      </c>
      <c r="M156" s="28">
        <v>0</v>
      </c>
      <c r="N156" s="28">
        <v>2</v>
      </c>
      <c r="O156" s="28">
        <v>41</v>
      </c>
      <c r="P156" s="28">
        <v>0</v>
      </c>
      <c r="Q156" s="28">
        <v>23</v>
      </c>
      <c r="R156" s="28">
        <v>123</v>
      </c>
      <c r="S156" s="29">
        <f>E156/C156</f>
        <v>0.23694984646878198</v>
      </c>
      <c r="T156" s="29">
        <f>((I156*3)+(H156*2)+G156+E156)/C156</f>
        <v>0.49129989764585463</v>
      </c>
      <c r="U156" s="29">
        <f>(E156+J156+O156)/(C156+J156+O156+Q156)</f>
        <v>0.3402854006586169</v>
      </c>
      <c r="V156" s="42">
        <f t="shared" si="24"/>
        <v>4555</v>
      </c>
      <c r="W156" s="28">
        <f t="shared" si="18"/>
        <v>1920</v>
      </c>
      <c r="X156" s="30">
        <f t="shared" si="19"/>
        <v>655.1558726673984</v>
      </c>
      <c r="Y156" s="31">
        <f t="shared" si="20"/>
        <v>5.651504332913659</v>
      </c>
    </row>
    <row r="157" spans="24:25" ht="15">
      <c r="X157" s="28"/>
      <c r="Y157" s="28"/>
    </row>
    <row r="158" spans="1:25" ht="15.75">
      <c r="A158" s="6" t="s">
        <v>307</v>
      </c>
      <c r="C158" s="40">
        <v>1983</v>
      </c>
      <c r="X158" s="28"/>
      <c r="Y158" s="28"/>
    </row>
    <row r="159" spans="1:25" ht="15">
      <c r="A159" s="28">
        <v>1983</v>
      </c>
      <c r="B159" s="28">
        <v>6</v>
      </c>
      <c r="C159" s="28">
        <v>13</v>
      </c>
      <c r="D159" s="28">
        <v>2</v>
      </c>
      <c r="E159" s="28">
        <v>3</v>
      </c>
      <c r="F159" s="28">
        <v>1</v>
      </c>
      <c r="G159" s="28">
        <v>0</v>
      </c>
      <c r="H159" s="28">
        <v>0</v>
      </c>
      <c r="I159" s="28">
        <v>0</v>
      </c>
      <c r="J159" s="28">
        <v>0</v>
      </c>
      <c r="K159" s="28">
        <v>2</v>
      </c>
      <c r="L159" s="28">
        <v>0</v>
      </c>
      <c r="M159" s="28">
        <v>0</v>
      </c>
      <c r="N159" s="28">
        <v>0</v>
      </c>
      <c r="O159" s="28">
        <v>0</v>
      </c>
      <c r="P159" s="28">
        <v>1</v>
      </c>
      <c r="Q159" s="28">
        <v>1</v>
      </c>
      <c r="R159" s="28">
        <v>1</v>
      </c>
      <c r="S159" s="29">
        <f>E159/C159</f>
        <v>0.23076923076923078</v>
      </c>
      <c r="T159" s="29">
        <f>((I159*3)+(H159*2)+G159+E159)/C159</f>
        <v>0.23076923076923078</v>
      </c>
      <c r="U159" s="29">
        <f>(E159+J159+O159)/(C159+J159+O159+Q159)</f>
        <v>0.21428571428571427</v>
      </c>
      <c r="V159" s="42">
        <f t="shared" si="24"/>
        <v>15</v>
      </c>
      <c r="W159" s="28">
        <f t="shared" si="18"/>
        <v>3</v>
      </c>
      <c r="X159" s="30">
        <f t="shared" si="19"/>
        <v>0.5386666666666666</v>
      </c>
      <c r="Y159" s="31">
        <f t="shared" si="20"/>
        <v>1.1187692307692307</v>
      </c>
    </row>
    <row r="160" spans="24:25" ht="15">
      <c r="X160" s="28"/>
      <c r="Y160" s="28"/>
    </row>
    <row r="161" spans="1:25" ht="15.75">
      <c r="A161" s="6" t="s">
        <v>308</v>
      </c>
      <c r="C161" s="39" t="s">
        <v>309</v>
      </c>
      <c r="X161" s="28"/>
      <c r="Y161" s="28"/>
    </row>
    <row r="162" spans="1:25" ht="15">
      <c r="A162" s="28">
        <v>1999</v>
      </c>
      <c r="B162" s="28">
        <v>131</v>
      </c>
      <c r="C162" s="28">
        <v>486</v>
      </c>
      <c r="D162" s="28">
        <v>65</v>
      </c>
      <c r="E162" s="28">
        <v>121</v>
      </c>
      <c r="F162" s="28">
        <v>54</v>
      </c>
      <c r="G162" s="28">
        <v>26</v>
      </c>
      <c r="H162" s="28">
        <v>7</v>
      </c>
      <c r="I162" s="28">
        <v>12</v>
      </c>
      <c r="J162" s="28">
        <v>55</v>
      </c>
      <c r="K162" s="28">
        <v>112</v>
      </c>
      <c r="L162" s="28">
        <v>8</v>
      </c>
      <c r="M162" s="28">
        <v>7</v>
      </c>
      <c r="N162" s="28">
        <v>2</v>
      </c>
      <c r="O162" s="28">
        <v>6</v>
      </c>
      <c r="P162" s="28">
        <v>3</v>
      </c>
      <c r="Q162" s="28">
        <v>3</v>
      </c>
      <c r="R162" s="28">
        <v>11</v>
      </c>
      <c r="S162" s="29">
        <f>E162/C162</f>
        <v>0.24897119341563786</v>
      </c>
      <c r="T162" s="29">
        <f>((I162*3)+(H162*2)+G162+E162)/C162</f>
        <v>0.4053497942386831</v>
      </c>
      <c r="U162" s="29">
        <f>(E162+J162+O162)/(C162+J162+O162+Q162)</f>
        <v>0.33090909090909093</v>
      </c>
      <c r="V162" s="42">
        <f t="shared" si="24"/>
        <v>553</v>
      </c>
      <c r="W162" s="28">
        <f t="shared" si="18"/>
        <v>197</v>
      </c>
      <c r="X162" s="30">
        <f t="shared" si="19"/>
        <v>67.11714285714285</v>
      </c>
      <c r="Y162" s="31">
        <f t="shared" si="20"/>
        <v>4.719174107142857</v>
      </c>
    </row>
    <row r="163" spans="1:25" ht="15">
      <c r="A163" s="28">
        <v>2000</v>
      </c>
      <c r="B163" s="28">
        <v>91</v>
      </c>
      <c r="C163" s="28">
        <v>285</v>
      </c>
      <c r="D163" s="28">
        <v>55</v>
      </c>
      <c r="E163" s="28">
        <v>71</v>
      </c>
      <c r="F163" s="28">
        <v>71</v>
      </c>
      <c r="G163" s="28">
        <v>9</v>
      </c>
      <c r="H163" s="28">
        <v>0</v>
      </c>
      <c r="I163" s="28">
        <v>24</v>
      </c>
      <c r="J163" s="28">
        <v>49</v>
      </c>
      <c r="K163" s="28">
        <v>74</v>
      </c>
      <c r="L163" s="28">
        <v>1</v>
      </c>
      <c r="M163" s="28">
        <v>6</v>
      </c>
      <c r="N163" s="28">
        <v>1</v>
      </c>
      <c r="O163" s="28">
        <v>2</v>
      </c>
      <c r="P163" s="28">
        <v>0</v>
      </c>
      <c r="Q163" s="28">
        <v>3</v>
      </c>
      <c r="R163" s="28">
        <v>12</v>
      </c>
      <c r="S163" s="29">
        <f>E163/C163</f>
        <v>0.24912280701754386</v>
      </c>
      <c r="T163" s="29">
        <f>((I163*3)+(H163*2)+G163+E163)/C163</f>
        <v>0.5333333333333333</v>
      </c>
      <c r="U163" s="29">
        <f>(E163+J163+O163)/(C163+J163+O163+Q163)</f>
        <v>0.35988200589970504</v>
      </c>
      <c r="V163" s="42">
        <f t="shared" si="24"/>
        <v>339</v>
      </c>
      <c r="W163" s="28">
        <f t="shared" si="18"/>
        <v>152</v>
      </c>
      <c r="X163" s="30">
        <f t="shared" si="19"/>
        <v>54.641474926253686</v>
      </c>
      <c r="Y163" s="31">
        <f t="shared" si="20"/>
        <v>6.414434013081954</v>
      </c>
    </row>
    <row r="164" spans="1:25" ht="15">
      <c r="A164" s="35">
        <v>2001</v>
      </c>
      <c r="B164" s="35">
        <v>132</v>
      </c>
      <c r="C164" s="35">
        <v>407</v>
      </c>
      <c r="D164" s="35">
        <v>74</v>
      </c>
      <c r="E164" s="35">
        <v>125</v>
      </c>
      <c r="F164" s="35">
        <v>71</v>
      </c>
      <c r="G164" s="35">
        <v>23</v>
      </c>
      <c r="H164" s="35">
        <v>4</v>
      </c>
      <c r="I164" s="35">
        <v>16</v>
      </c>
      <c r="J164" s="35">
        <v>52</v>
      </c>
      <c r="K164" s="35">
        <v>55</v>
      </c>
      <c r="L164" s="35">
        <v>4</v>
      </c>
      <c r="M164" s="35">
        <v>2</v>
      </c>
      <c r="N164" s="35">
        <v>1</v>
      </c>
      <c r="O164" s="35">
        <v>0</v>
      </c>
      <c r="P164" s="35">
        <v>0</v>
      </c>
      <c r="Q164" s="35">
        <v>1</v>
      </c>
      <c r="R164" s="35">
        <v>13</v>
      </c>
      <c r="S164" s="36">
        <f>E164/C164</f>
        <v>0.3071253071253071</v>
      </c>
      <c r="T164" s="36">
        <f>((I164*3)+(H164*2)+G164+E164)/C164</f>
        <v>0.5012285012285013</v>
      </c>
      <c r="U164" s="36">
        <f>(E164+J164+O164)/(C164+J164+O164+Q164)</f>
        <v>0.3847826086956522</v>
      </c>
      <c r="V164" s="35">
        <f t="shared" si="24"/>
        <v>460</v>
      </c>
      <c r="W164" s="35">
        <f t="shared" si="18"/>
        <v>204</v>
      </c>
      <c r="X164" s="37">
        <f t="shared" si="19"/>
        <v>77.63052173913043</v>
      </c>
      <c r="Y164" s="38">
        <f t="shared" si="20"/>
        <v>7.057320158102765</v>
      </c>
    </row>
    <row r="165" spans="1:25" ht="15">
      <c r="A165" s="28" t="s">
        <v>259</v>
      </c>
      <c r="B165" s="28">
        <v>354</v>
      </c>
      <c r="C165" s="28">
        <v>1178</v>
      </c>
      <c r="D165" s="28">
        <v>194</v>
      </c>
      <c r="E165" s="28">
        <v>317</v>
      </c>
      <c r="F165" s="28">
        <v>196</v>
      </c>
      <c r="G165" s="28">
        <v>58</v>
      </c>
      <c r="H165" s="28">
        <v>11</v>
      </c>
      <c r="I165" s="28">
        <v>52</v>
      </c>
      <c r="J165" s="28">
        <v>156</v>
      </c>
      <c r="K165" s="28">
        <v>241</v>
      </c>
      <c r="L165" s="28">
        <v>13</v>
      </c>
      <c r="M165" s="28">
        <v>15</v>
      </c>
      <c r="N165" s="28">
        <v>4</v>
      </c>
      <c r="O165" s="28">
        <v>8</v>
      </c>
      <c r="P165" s="28">
        <v>3</v>
      </c>
      <c r="Q165" s="28">
        <v>7</v>
      </c>
      <c r="R165" s="28">
        <v>36</v>
      </c>
      <c r="S165" s="29">
        <f>E165/C165</f>
        <v>0.2691001697792869</v>
      </c>
      <c r="T165" s="29">
        <f>((I165*3)+(H165*2)+G165+E165)/C165</f>
        <v>0.4694397283531409</v>
      </c>
      <c r="U165" s="29">
        <f>(E165+J165+O165)/(C165+J165+O165+Q165)</f>
        <v>0.35656041512231285</v>
      </c>
      <c r="V165" s="42">
        <f t="shared" si="24"/>
        <v>1352</v>
      </c>
      <c r="W165" s="28">
        <f t="shared" si="18"/>
        <v>553</v>
      </c>
      <c r="X165" s="30">
        <f t="shared" si="19"/>
        <v>198.52828402366862</v>
      </c>
      <c r="Y165" s="31">
        <f t="shared" si="20"/>
        <v>5.883933774576349</v>
      </c>
    </row>
    <row r="166" spans="24:25" ht="15">
      <c r="X166" s="28"/>
      <c r="Y166" s="28"/>
    </row>
    <row r="167" spans="1:25" ht="15.75">
      <c r="A167" s="6" t="s">
        <v>310</v>
      </c>
      <c r="C167" s="40" t="s">
        <v>311</v>
      </c>
      <c r="G167" s="45" t="s">
        <v>294</v>
      </c>
      <c r="X167" s="28"/>
      <c r="Y167" s="28"/>
    </row>
    <row r="168" spans="1:25" ht="15">
      <c r="A168" s="28">
        <v>1980</v>
      </c>
      <c r="B168" s="28">
        <v>36</v>
      </c>
      <c r="C168" s="28">
        <v>111</v>
      </c>
      <c r="D168" s="28">
        <v>9</v>
      </c>
      <c r="E168" s="28">
        <v>25</v>
      </c>
      <c r="F168" s="28">
        <v>18</v>
      </c>
      <c r="G168" s="28">
        <v>2</v>
      </c>
      <c r="H168" s="28">
        <v>0</v>
      </c>
      <c r="I168" s="28">
        <v>5</v>
      </c>
      <c r="J168" s="28">
        <v>20</v>
      </c>
      <c r="K168" s="28">
        <v>13</v>
      </c>
      <c r="L168" s="28">
        <v>2</v>
      </c>
      <c r="M168" s="28">
        <v>0</v>
      </c>
      <c r="N168" s="28">
        <v>0</v>
      </c>
      <c r="O168" s="28">
        <v>0</v>
      </c>
      <c r="P168" s="28">
        <v>0</v>
      </c>
      <c r="Q168" s="28">
        <v>3</v>
      </c>
      <c r="R168" s="28">
        <v>5</v>
      </c>
      <c r="S168" s="29">
        <f>E168/C168</f>
        <v>0.22522522522522523</v>
      </c>
      <c r="T168" s="29">
        <f>((I168*3)+(H168*2)+G168+E168)/C168</f>
        <v>0.3783783783783784</v>
      </c>
      <c r="U168" s="29">
        <f>(E168+J168+O168)/(C168+J168+O168+Q168)</f>
        <v>0.3358208955223881</v>
      </c>
      <c r="V168" s="42">
        <f t="shared" si="24"/>
        <v>134</v>
      </c>
      <c r="W168" s="28">
        <f t="shared" si="18"/>
        <v>42</v>
      </c>
      <c r="X168" s="30">
        <f aca="true" t="shared" si="25" ref="X168:X175">((E168+J168+O168-N168-R168)*(W168+(0.26*(J168+O168)+(0.52*(P168+Q168+M168))))/(C168+J168+O168+P168+Q168))</f>
        <v>14.555223880597014</v>
      </c>
      <c r="Y168" s="31">
        <f aca="true" t="shared" si="26" ref="Y168:Y175">(((X168*(3*1458))/162)/(C168-E168+P168+Q168+N168+R168))</f>
        <v>4.180755795490632</v>
      </c>
    </row>
    <row r="169" spans="24:25" ht="15">
      <c r="X169" s="28"/>
      <c r="Y169" s="28"/>
    </row>
    <row r="170" spans="1:25" ht="15.75">
      <c r="A170" s="6" t="s">
        <v>312</v>
      </c>
      <c r="C170" s="39" t="s">
        <v>313</v>
      </c>
      <c r="X170" s="28"/>
      <c r="Y170" s="28"/>
    </row>
    <row r="171" spans="1:25" ht="15">
      <c r="A171" s="28">
        <v>1987</v>
      </c>
      <c r="B171" s="28">
        <v>130</v>
      </c>
      <c r="C171" s="28">
        <v>410</v>
      </c>
      <c r="D171" s="28">
        <v>50</v>
      </c>
      <c r="E171" s="28">
        <v>89</v>
      </c>
      <c r="F171" s="28">
        <v>38</v>
      </c>
      <c r="G171" s="28">
        <v>18</v>
      </c>
      <c r="H171" s="28">
        <v>1</v>
      </c>
      <c r="I171" s="28">
        <v>2</v>
      </c>
      <c r="J171" s="28">
        <v>48</v>
      </c>
      <c r="K171" s="28">
        <v>54</v>
      </c>
      <c r="L171" s="28">
        <v>5</v>
      </c>
      <c r="M171" s="28">
        <v>21</v>
      </c>
      <c r="N171" s="28">
        <v>10</v>
      </c>
      <c r="O171" s="28">
        <v>3</v>
      </c>
      <c r="P171" s="28">
        <v>4</v>
      </c>
      <c r="Q171" s="28">
        <v>2</v>
      </c>
      <c r="R171" s="28">
        <v>9</v>
      </c>
      <c r="S171" s="29">
        <f>E171/C171</f>
        <v>0.21707317073170732</v>
      </c>
      <c r="T171" s="29">
        <f>((I171*3)+(H171*2)+G171+E171)/C171</f>
        <v>0.2804878048780488</v>
      </c>
      <c r="U171" s="29">
        <f>(E171+J171+O171)/(C171+J171+O171+Q171)</f>
        <v>0.3023758099352052</v>
      </c>
      <c r="V171" s="42">
        <f t="shared" si="24"/>
        <v>467</v>
      </c>
      <c r="W171" s="28">
        <f t="shared" si="18"/>
        <v>115</v>
      </c>
      <c r="X171" s="30">
        <f t="shared" si="25"/>
        <v>36.870021413276234</v>
      </c>
      <c r="Y171" s="31">
        <f t="shared" si="26"/>
        <v>2.877140399301903</v>
      </c>
    </row>
    <row r="172" spans="1:25" ht="15">
      <c r="A172" s="28">
        <v>1988</v>
      </c>
      <c r="B172" s="28">
        <v>82</v>
      </c>
      <c r="C172" s="28">
        <v>195</v>
      </c>
      <c r="D172" s="28">
        <v>39</v>
      </c>
      <c r="E172" s="28">
        <v>59</v>
      </c>
      <c r="F172" s="28">
        <v>22</v>
      </c>
      <c r="G172" s="28">
        <v>15</v>
      </c>
      <c r="H172" s="28">
        <v>3</v>
      </c>
      <c r="I172" s="28">
        <v>2</v>
      </c>
      <c r="J172" s="28">
        <v>56</v>
      </c>
      <c r="K172" s="28">
        <v>38</v>
      </c>
      <c r="L172" s="28">
        <v>2</v>
      </c>
      <c r="M172" s="28">
        <v>19</v>
      </c>
      <c r="N172" s="28">
        <v>1</v>
      </c>
      <c r="O172" s="28">
        <v>3</v>
      </c>
      <c r="P172" s="28">
        <v>1</v>
      </c>
      <c r="Q172" s="28">
        <v>0</v>
      </c>
      <c r="R172" s="28">
        <v>2</v>
      </c>
      <c r="S172" s="29">
        <f>E172/C172</f>
        <v>0.30256410256410254</v>
      </c>
      <c r="T172" s="29">
        <f>((I172*3)+(H172*2)+G172+E172)/C172</f>
        <v>0.441025641025641</v>
      </c>
      <c r="U172" s="29">
        <f>(E172+J172+O172)/(C172+J172+O172+Q172)</f>
        <v>0.4645669291338583</v>
      </c>
      <c r="V172" s="42">
        <f t="shared" si="24"/>
        <v>255</v>
      </c>
      <c r="W172" s="28">
        <f t="shared" si="18"/>
        <v>86</v>
      </c>
      <c r="X172" s="30">
        <f t="shared" si="25"/>
        <v>50.39254901960784</v>
      </c>
      <c r="Y172" s="31">
        <f t="shared" si="26"/>
        <v>9.718563025210083</v>
      </c>
    </row>
    <row r="173" spans="1:25" ht="15">
      <c r="A173" s="28">
        <v>1989</v>
      </c>
      <c r="B173" s="28">
        <v>63</v>
      </c>
      <c r="C173" s="28">
        <v>124</v>
      </c>
      <c r="D173" s="28">
        <v>14</v>
      </c>
      <c r="E173" s="28">
        <v>28</v>
      </c>
      <c r="F173" s="28">
        <v>10</v>
      </c>
      <c r="G173" s="28">
        <v>5</v>
      </c>
      <c r="H173" s="28">
        <v>2</v>
      </c>
      <c r="I173" s="28">
        <v>0</v>
      </c>
      <c r="J173" s="28">
        <v>19</v>
      </c>
      <c r="K173" s="28">
        <v>18</v>
      </c>
      <c r="L173" s="28">
        <v>2</v>
      </c>
      <c r="M173" s="28">
        <v>4</v>
      </c>
      <c r="N173" s="28">
        <v>1</v>
      </c>
      <c r="O173" s="28">
        <v>3</v>
      </c>
      <c r="P173" s="28">
        <v>0</v>
      </c>
      <c r="Q173" s="28">
        <v>0</v>
      </c>
      <c r="R173" s="28">
        <v>1</v>
      </c>
      <c r="S173" s="29">
        <f>E173/C173</f>
        <v>0.22580645161290322</v>
      </c>
      <c r="T173" s="29">
        <f>((I173*3)+(H173*2)+G173+E173)/C173</f>
        <v>0.29838709677419356</v>
      </c>
      <c r="U173" s="29">
        <f>(E173+J173+O173)/(C173+J173+O173+Q173)</f>
        <v>0.3424657534246575</v>
      </c>
      <c r="V173" s="42">
        <f t="shared" si="24"/>
        <v>146</v>
      </c>
      <c r="W173" s="28">
        <f t="shared" si="18"/>
        <v>37</v>
      </c>
      <c r="X173" s="30">
        <f t="shared" si="25"/>
        <v>14.72876712328767</v>
      </c>
      <c r="Y173" s="31">
        <f t="shared" si="26"/>
        <v>4.057925636007827</v>
      </c>
    </row>
    <row r="174" spans="1:25" ht="15">
      <c r="A174" s="35">
        <v>1990</v>
      </c>
      <c r="B174" s="35">
        <v>41</v>
      </c>
      <c r="C174" s="35">
        <v>124</v>
      </c>
      <c r="D174" s="35">
        <v>29</v>
      </c>
      <c r="E174" s="35">
        <v>35</v>
      </c>
      <c r="F174" s="35">
        <v>4</v>
      </c>
      <c r="G174" s="35">
        <v>4</v>
      </c>
      <c r="H174" s="35">
        <v>0</v>
      </c>
      <c r="I174" s="35">
        <v>0</v>
      </c>
      <c r="J174" s="35">
        <v>35</v>
      </c>
      <c r="K174" s="35">
        <v>19</v>
      </c>
      <c r="L174" s="35">
        <v>4</v>
      </c>
      <c r="M174" s="35">
        <v>14</v>
      </c>
      <c r="N174" s="35">
        <v>4</v>
      </c>
      <c r="O174" s="35">
        <v>0</v>
      </c>
      <c r="P174" s="35">
        <v>0</v>
      </c>
      <c r="Q174" s="35">
        <v>0</v>
      </c>
      <c r="R174" s="35">
        <v>2</v>
      </c>
      <c r="S174" s="36">
        <f>E174/C174</f>
        <v>0.28225806451612906</v>
      </c>
      <c r="T174" s="36">
        <f>((I174*3)+(H174*2)+G174+E174)/C174</f>
        <v>0.31451612903225806</v>
      </c>
      <c r="U174" s="36">
        <f>(E174+J174+O174)/(C174+J174+O174+Q174)</f>
        <v>0.44025157232704404</v>
      </c>
      <c r="V174" s="35">
        <f t="shared" si="24"/>
        <v>159</v>
      </c>
      <c r="W174" s="35">
        <f t="shared" si="18"/>
        <v>39</v>
      </c>
      <c r="X174" s="37">
        <f t="shared" si="25"/>
        <v>22.291320754716978</v>
      </c>
      <c r="Y174" s="38">
        <f t="shared" si="26"/>
        <v>6.3354280039721935</v>
      </c>
    </row>
    <row r="175" spans="1:25" ht="15">
      <c r="A175" s="28" t="s">
        <v>259</v>
      </c>
      <c r="B175" s="28">
        <v>316</v>
      </c>
      <c r="C175" s="28">
        <v>853</v>
      </c>
      <c r="D175" s="28">
        <v>132</v>
      </c>
      <c r="E175" s="28">
        <v>211</v>
      </c>
      <c r="F175" s="28">
        <v>74</v>
      </c>
      <c r="G175" s="28">
        <v>42</v>
      </c>
      <c r="H175" s="28">
        <v>6</v>
      </c>
      <c r="I175" s="28">
        <v>4</v>
      </c>
      <c r="J175" s="28">
        <v>158</v>
      </c>
      <c r="K175" s="28">
        <v>129</v>
      </c>
      <c r="L175" s="28">
        <v>13</v>
      </c>
      <c r="M175" s="28">
        <v>58</v>
      </c>
      <c r="N175" s="28">
        <v>16</v>
      </c>
      <c r="O175" s="28">
        <v>9</v>
      </c>
      <c r="P175" s="28">
        <v>5</v>
      </c>
      <c r="Q175" s="28">
        <v>2</v>
      </c>
      <c r="R175" s="28">
        <v>14</v>
      </c>
      <c r="S175" s="29">
        <f>E175/C175</f>
        <v>0.2473622508792497</v>
      </c>
      <c r="T175" s="29">
        <f>((I175*3)+(H175*2)+G175+E175)/C175</f>
        <v>0.324736225087925</v>
      </c>
      <c r="U175" s="29">
        <f>(E175+J175+O175)/(C175+J175+O175+Q175)</f>
        <v>0.3698630136986301</v>
      </c>
      <c r="V175" s="42">
        <f t="shared" si="24"/>
        <v>1027</v>
      </c>
      <c r="W175" s="28">
        <f t="shared" si="18"/>
        <v>277</v>
      </c>
      <c r="X175" s="30">
        <f t="shared" si="25"/>
        <v>120.02780915287245</v>
      </c>
      <c r="Y175" s="31">
        <f t="shared" si="26"/>
        <v>4.772828935386681</v>
      </c>
    </row>
    <row r="176" spans="1:25" ht="1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V176"/>
      <c r="W176"/>
      <c r="X176"/>
      <c r="Y176"/>
    </row>
    <row r="177" spans="1:25" ht="15.75">
      <c r="A177" s="32" t="s">
        <v>314</v>
      </c>
      <c r="B177" s="28"/>
      <c r="C177" s="27" t="s">
        <v>315</v>
      </c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V177"/>
      <c r="W177"/>
      <c r="X177"/>
      <c r="Y177"/>
    </row>
    <row r="178" spans="1:25" ht="15">
      <c r="A178" s="28">
        <v>2010</v>
      </c>
      <c r="B178" s="28">
        <v>30</v>
      </c>
      <c r="C178" s="28">
        <v>27</v>
      </c>
      <c r="D178" s="28">
        <v>4</v>
      </c>
      <c r="E178" s="28">
        <v>7</v>
      </c>
      <c r="F178" s="28">
        <v>1</v>
      </c>
      <c r="G178" s="28">
        <v>1</v>
      </c>
      <c r="H178" s="28">
        <v>0</v>
      </c>
      <c r="I178" s="28">
        <v>0</v>
      </c>
      <c r="J178" s="28">
        <v>4</v>
      </c>
      <c r="K178" s="28">
        <v>5</v>
      </c>
      <c r="L178" s="28">
        <v>0</v>
      </c>
      <c r="M178" s="28">
        <v>0</v>
      </c>
      <c r="N178" s="28">
        <v>0</v>
      </c>
      <c r="O178" s="28">
        <v>0</v>
      </c>
      <c r="P178" s="28">
        <v>0</v>
      </c>
      <c r="Q178" s="28">
        <v>0</v>
      </c>
      <c r="R178" s="28">
        <v>2</v>
      </c>
      <c r="S178" s="29">
        <f>E178/C178</f>
        <v>0.25925925925925924</v>
      </c>
      <c r="T178" s="29">
        <f>((I178*3)+(H178*2)+G178+E178)/C178</f>
        <v>0.2962962962962963</v>
      </c>
      <c r="U178" s="29">
        <f>(E178+J178+O178)/(C178+J178+O178+Q178)</f>
        <v>0.3548387096774194</v>
      </c>
      <c r="V178" s="42">
        <f>(C178+J178+O178+P178+Q178)</f>
        <v>31</v>
      </c>
      <c r="W178" s="28">
        <f>E178+G178+(H178*2)+(I178*3)</f>
        <v>8</v>
      </c>
      <c r="X178" s="30">
        <f>((E178+J178+O178-N178-R178)*(W178+(0.26*(J178+O178)+(0.52*(P178+Q178+M178))))/(C178+J178+O178+P178+Q178))</f>
        <v>2.6245161290322576</v>
      </c>
      <c r="Y178" s="31">
        <f>(((X178*(3*1458))/162)/(C178-E178+P178+Q178+N178+R178))</f>
        <v>3.22099706744868</v>
      </c>
    </row>
    <row r="179" spans="1:25" ht="15">
      <c r="A179" s="35">
        <v>2011</v>
      </c>
      <c r="B179" s="35">
        <v>16</v>
      </c>
      <c r="C179" s="35">
        <v>19</v>
      </c>
      <c r="D179" s="35">
        <v>1</v>
      </c>
      <c r="E179" s="35">
        <v>4</v>
      </c>
      <c r="F179" s="35">
        <v>2</v>
      </c>
      <c r="G179" s="35">
        <v>0</v>
      </c>
      <c r="H179" s="35">
        <v>0</v>
      </c>
      <c r="I179" s="35">
        <v>0</v>
      </c>
      <c r="J179" s="35">
        <v>1</v>
      </c>
      <c r="K179" s="35">
        <v>6</v>
      </c>
      <c r="L179" s="35">
        <v>0</v>
      </c>
      <c r="M179" s="35">
        <v>0</v>
      </c>
      <c r="N179" s="35">
        <v>1</v>
      </c>
      <c r="O179" s="35">
        <v>1</v>
      </c>
      <c r="P179" s="35">
        <v>0</v>
      </c>
      <c r="Q179" s="35">
        <v>0</v>
      </c>
      <c r="R179" s="35">
        <v>0</v>
      </c>
      <c r="S179" s="36">
        <f>E179/C179</f>
        <v>0.21052631578947367</v>
      </c>
      <c r="T179" s="36">
        <f>((I179*3)+(H179*2)+G179+E179)/C179</f>
        <v>0.21052631578947367</v>
      </c>
      <c r="U179" s="36">
        <f>(E179+J179+O179)/(C179+J179+O179+Q179)</f>
        <v>0.2857142857142857</v>
      </c>
      <c r="V179" s="35">
        <f>(C179+J179+O179+P179+Q179)</f>
        <v>21</v>
      </c>
      <c r="W179" s="35">
        <f>E179+G179+(H179*2)+(I179*3)</f>
        <v>4</v>
      </c>
      <c r="X179" s="37">
        <f>((E179+J179+O179-N179-R179)*(W179+(0.26*(J179+O179)+(0.52*(P179+Q179+M179))))/(C179+J179+O179+P179+Q179))</f>
        <v>1.0761904761904761</v>
      </c>
      <c r="Y179" s="38">
        <f>(((X179*(3*1458))/162)/(C179-E179+P179+Q179+N179+R179))</f>
        <v>1.8160714285714286</v>
      </c>
    </row>
    <row r="180" spans="1:25" ht="15">
      <c r="A180" s="28" t="s">
        <v>259</v>
      </c>
      <c r="B180" s="28">
        <f>SUM(B178:B179)</f>
        <v>46</v>
      </c>
      <c r="C180" s="28">
        <f aca="true" t="shared" si="27" ref="C180:R180">SUM(C178:C179)</f>
        <v>46</v>
      </c>
      <c r="D180" s="28">
        <f t="shared" si="27"/>
        <v>5</v>
      </c>
      <c r="E180" s="28">
        <f t="shared" si="27"/>
        <v>11</v>
      </c>
      <c r="F180" s="28">
        <f t="shared" si="27"/>
        <v>3</v>
      </c>
      <c r="G180" s="28">
        <f t="shared" si="27"/>
        <v>1</v>
      </c>
      <c r="H180" s="28">
        <f t="shared" si="27"/>
        <v>0</v>
      </c>
      <c r="I180" s="28">
        <f t="shared" si="27"/>
        <v>0</v>
      </c>
      <c r="J180" s="28">
        <f t="shared" si="27"/>
        <v>5</v>
      </c>
      <c r="K180" s="28">
        <f t="shared" si="27"/>
        <v>11</v>
      </c>
      <c r="L180" s="28">
        <f t="shared" si="27"/>
        <v>0</v>
      </c>
      <c r="M180" s="28">
        <f t="shared" si="27"/>
        <v>0</v>
      </c>
      <c r="N180" s="28">
        <f t="shared" si="27"/>
        <v>1</v>
      </c>
      <c r="O180" s="28">
        <f t="shared" si="27"/>
        <v>1</v>
      </c>
      <c r="P180" s="28">
        <f t="shared" si="27"/>
        <v>0</v>
      </c>
      <c r="Q180" s="28">
        <f t="shared" si="27"/>
        <v>0</v>
      </c>
      <c r="R180" s="28">
        <f t="shared" si="27"/>
        <v>2</v>
      </c>
      <c r="S180" s="29">
        <f>E180/C180</f>
        <v>0.2391304347826087</v>
      </c>
      <c r="T180" s="29">
        <f>((I180*3)+(H180*2)+G180+E180)/C180</f>
        <v>0.2608695652173913</v>
      </c>
      <c r="U180" s="29">
        <f>(E180+J180+O180)/(C180+J180+O180+Q180)</f>
        <v>0.3269230769230769</v>
      </c>
      <c r="V180" s="42">
        <f>(C180+J180+O180+P180+Q180)</f>
        <v>52</v>
      </c>
      <c r="W180" s="28">
        <f>E180+G180+(H180*2)+(I180*3)</f>
        <v>12</v>
      </c>
      <c r="X180" s="30">
        <f>((E180+J180+O180-N180-R180)*(W180+(0.26*(J180+O180)+(0.52*(P180+Q180+M180))))/(C180+J180+O180+P180+Q180))</f>
        <v>3.6507692307692308</v>
      </c>
      <c r="Y180" s="31">
        <f>(((X180*(3*1458))/162)/(C180-E180+P180+Q180+N180+R180))</f>
        <v>2.593967611336032</v>
      </c>
    </row>
    <row r="181" spans="24:25" ht="15">
      <c r="X181" s="28"/>
      <c r="Y181" s="28"/>
    </row>
    <row r="182" spans="1:25" ht="15.75">
      <c r="A182" s="6" t="s">
        <v>316</v>
      </c>
      <c r="C182" s="39" t="s">
        <v>317</v>
      </c>
      <c r="X182" s="28"/>
      <c r="Y182" s="28"/>
    </row>
    <row r="183" spans="1:25" ht="15">
      <c r="A183" s="28">
        <v>1994</v>
      </c>
      <c r="B183" s="28">
        <v>92</v>
      </c>
      <c r="C183" s="28">
        <v>291</v>
      </c>
      <c r="D183" s="28">
        <v>31</v>
      </c>
      <c r="E183" s="28">
        <v>73</v>
      </c>
      <c r="F183" s="28">
        <v>32</v>
      </c>
      <c r="G183" s="28">
        <v>8</v>
      </c>
      <c r="H183" s="28">
        <v>4</v>
      </c>
      <c r="I183" s="28">
        <v>6</v>
      </c>
      <c r="J183" s="28">
        <v>10</v>
      </c>
      <c r="K183" s="28">
        <v>42</v>
      </c>
      <c r="L183" s="28">
        <v>8</v>
      </c>
      <c r="M183" s="28">
        <v>2</v>
      </c>
      <c r="N183" s="28">
        <v>0</v>
      </c>
      <c r="O183" s="28">
        <v>2</v>
      </c>
      <c r="P183" s="28">
        <v>0</v>
      </c>
      <c r="Q183" s="28">
        <v>3</v>
      </c>
      <c r="R183" s="28">
        <v>3</v>
      </c>
      <c r="S183" s="29">
        <f>E183/C183</f>
        <v>0.2508591065292096</v>
      </c>
      <c r="T183" s="29">
        <f>((I183*3)+(H183*2)+G183+E183)/C183</f>
        <v>0.36769759450171824</v>
      </c>
      <c r="U183" s="29">
        <f>(E183+J183+O183)/(C183+J183+O183+Q183)</f>
        <v>0.2777777777777778</v>
      </c>
      <c r="V183" s="42">
        <f t="shared" si="24"/>
        <v>306</v>
      </c>
      <c r="W183" s="28">
        <f aca="true" t="shared" si="28" ref="W183:W248">E183+G183+(H183*2)+(I183*3)</f>
        <v>107</v>
      </c>
      <c r="X183" s="30">
        <f aca="true" t="shared" si="29" ref="X183:X246">((E183+J183+O183-N183-R183)*(W183+(0.26*(J183+O183)+(0.52*(P183+Q183+M183))))/(C183+J183+O183+P183+Q183))</f>
        <v>30.206013071895423</v>
      </c>
      <c r="Y183" s="31">
        <f aca="true" t="shared" si="30" ref="Y183:Y246">(((X183*(3*1458))/162)/(C183-E183+P183+Q183+N183+R183))</f>
        <v>3.6409033613445376</v>
      </c>
    </row>
    <row r="184" spans="1:25" ht="15">
      <c r="A184" s="28">
        <v>1995</v>
      </c>
      <c r="B184" s="28">
        <v>68</v>
      </c>
      <c r="C184" s="28">
        <v>208</v>
      </c>
      <c r="D184" s="28">
        <v>29</v>
      </c>
      <c r="E184" s="28">
        <v>61</v>
      </c>
      <c r="F184" s="28">
        <v>29</v>
      </c>
      <c r="G184" s="28">
        <v>14</v>
      </c>
      <c r="H184" s="28">
        <v>2</v>
      </c>
      <c r="I184" s="28">
        <v>6</v>
      </c>
      <c r="J184" s="28">
        <v>8</v>
      </c>
      <c r="K184" s="28">
        <v>39</v>
      </c>
      <c r="L184" s="28">
        <v>3</v>
      </c>
      <c r="M184" s="28">
        <v>2</v>
      </c>
      <c r="N184" s="28">
        <v>1</v>
      </c>
      <c r="O184" s="28">
        <v>0</v>
      </c>
      <c r="P184" s="28">
        <v>0</v>
      </c>
      <c r="Q184" s="28">
        <v>4</v>
      </c>
      <c r="R184" s="28">
        <v>8</v>
      </c>
      <c r="S184" s="29">
        <f>E184/C184</f>
        <v>0.2932692307692308</v>
      </c>
      <c r="T184" s="29">
        <f>((I184*3)+(H184*2)+G184+E184)/C184</f>
        <v>0.46634615384615385</v>
      </c>
      <c r="U184" s="29">
        <f>(E184+J184+O184)/(C184+J184+O184+Q184)</f>
        <v>0.31363636363636366</v>
      </c>
      <c r="V184" s="42">
        <f t="shared" si="24"/>
        <v>220</v>
      </c>
      <c r="W184" s="28">
        <f t="shared" si="28"/>
        <v>97</v>
      </c>
      <c r="X184" s="30">
        <f t="shared" si="29"/>
        <v>27.87272727272727</v>
      </c>
      <c r="Y184" s="31">
        <f t="shared" si="30"/>
        <v>4.703522727272727</v>
      </c>
    </row>
    <row r="185" spans="1:25" ht="15">
      <c r="A185" s="28">
        <v>1996</v>
      </c>
      <c r="B185" s="28">
        <v>152</v>
      </c>
      <c r="C185" s="28">
        <v>597</v>
      </c>
      <c r="D185" s="28">
        <v>80</v>
      </c>
      <c r="E185" s="28">
        <v>170</v>
      </c>
      <c r="F185" s="28">
        <v>76</v>
      </c>
      <c r="G185" s="28">
        <v>40</v>
      </c>
      <c r="H185" s="28">
        <v>5</v>
      </c>
      <c r="I185" s="28">
        <v>20</v>
      </c>
      <c r="J185" s="28">
        <v>27</v>
      </c>
      <c r="K185" s="28">
        <v>76</v>
      </c>
      <c r="L185" s="28">
        <v>11</v>
      </c>
      <c r="M185" s="28">
        <v>0</v>
      </c>
      <c r="N185" s="28">
        <v>0</v>
      </c>
      <c r="O185" s="28">
        <v>4</v>
      </c>
      <c r="P185" s="28">
        <v>3</v>
      </c>
      <c r="Q185" s="28">
        <v>4</v>
      </c>
      <c r="R185" s="28">
        <v>17</v>
      </c>
      <c r="S185" s="29">
        <f>E185/C185</f>
        <v>0.2847571189279732</v>
      </c>
      <c r="T185" s="29">
        <f>((I185*3)+(H185*2)+G185+E185)/C185</f>
        <v>0.46901172529313234</v>
      </c>
      <c r="U185" s="29">
        <f>(E185+J185+O185)/(C185+J185+O185+Q185)</f>
        <v>0.3180379746835443</v>
      </c>
      <c r="V185" s="42">
        <f t="shared" si="24"/>
        <v>635</v>
      </c>
      <c r="W185" s="28">
        <f t="shared" si="28"/>
        <v>280</v>
      </c>
      <c r="X185" s="30">
        <f t="shared" si="29"/>
        <v>84.52409448818896</v>
      </c>
      <c r="Y185" s="31">
        <f t="shared" si="30"/>
        <v>5.060200778672066</v>
      </c>
    </row>
    <row r="186" spans="1:25" ht="15">
      <c r="A186" s="35">
        <v>1997</v>
      </c>
      <c r="B186" s="35">
        <v>144</v>
      </c>
      <c r="C186" s="35">
        <v>518</v>
      </c>
      <c r="D186" s="35">
        <v>83</v>
      </c>
      <c r="E186" s="35">
        <v>153</v>
      </c>
      <c r="F186" s="35">
        <v>97</v>
      </c>
      <c r="G186" s="35">
        <v>24</v>
      </c>
      <c r="H186" s="35">
        <v>1</v>
      </c>
      <c r="I186" s="35">
        <v>40</v>
      </c>
      <c r="J186" s="35">
        <v>27</v>
      </c>
      <c r="K186" s="35">
        <v>74</v>
      </c>
      <c r="L186" s="35">
        <v>15</v>
      </c>
      <c r="M186" s="35">
        <v>1</v>
      </c>
      <c r="N186" s="35">
        <v>0</v>
      </c>
      <c r="O186" s="35">
        <v>2</v>
      </c>
      <c r="P186" s="35">
        <v>0</v>
      </c>
      <c r="Q186" s="35">
        <v>4</v>
      </c>
      <c r="R186" s="35">
        <v>18</v>
      </c>
      <c r="S186" s="36">
        <f>E186/C186</f>
        <v>0.2953667953667954</v>
      </c>
      <c r="T186" s="36">
        <f>((I186*3)+(H186*2)+G186+E186)/C186</f>
        <v>0.5772200772200772</v>
      </c>
      <c r="U186" s="36">
        <f>(E186+J186+O186)/(C186+J186+O186+Q186)</f>
        <v>0.33030852994555354</v>
      </c>
      <c r="V186" s="35">
        <f t="shared" si="24"/>
        <v>551</v>
      </c>
      <c r="W186" s="35">
        <f t="shared" si="28"/>
        <v>299</v>
      </c>
      <c r="X186" s="37">
        <f t="shared" si="29"/>
        <v>92.01263157894736</v>
      </c>
      <c r="Y186" s="38">
        <f t="shared" si="30"/>
        <v>6.419485924112607</v>
      </c>
    </row>
    <row r="187" spans="1:25" ht="15">
      <c r="A187" s="28" t="s">
        <v>259</v>
      </c>
      <c r="B187" s="28">
        <v>456</v>
      </c>
      <c r="C187" s="28">
        <v>1614</v>
      </c>
      <c r="D187" s="28">
        <v>223</v>
      </c>
      <c r="E187" s="28">
        <v>457</v>
      </c>
      <c r="F187" s="28">
        <v>234</v>
      </c>
      <c r="G187" s="28">
        <v>86</v>
      </c>
      <c r="H187" s="28">
        <v>12</v>
      </c>
      <c r="I187" s="28">
        <v>72</v>
      </c>
      <c r="J187" s="28">
        <v>72</v>
      </c>
      <c r="K187" s="28">
        <v>231</v>
      </c>
      <c r="L187" s="28">
        <v>37</v>
      </c>
      <c r="M187" s="28">
        <v>5</v>
      </c>
      <c r="N187" s="28">
        <v>1</v>
      </c>
      <c r="O187" s="28">
        <v>8</v>
      </c>
      <c r="P187" s="28">
        <v>3</v>
      </c>
      <c r="Q187" s="28">
        <v>15</v>
      </c>
      <c r="R187" s="28">
        <v>46</v>
      </c>
      <c r="S187" s="29">
        <f>E187/C187</f>
        <v>0.28314745972738536</v>
      </c>
      <c r="T187" s="29">
        <f>((I187*3)+(H187*2)+G187+E187)/C187</f>
        <v>0.4851301115241636</v>
      </c>
      <c r="U187" s="29">
        <f>(E187+J187+O187)/(C187+J187+O187+Q187)</f>
        <v>0.31421884142773554</v>
      </c>
      <c r="V187" s="42">
        <f t="shared" si="24"/>
        <v>1712</v>
      </c>
      <c r="W187" s="28">
        <f t="shared" si="28"/>
        <v>783</v>
      </c>
      <c r="X187" s="30">
        <f t="shared" si="29"/>
        <v>233.48271028037385</v>
      </c>
      <c r="Y187" s="31">
        <f t="shared" si="30"/>
        <v>5.158783287700568</v>
      </c>
    </row>
    <row r="188" spans="2:25" ht="15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9"/>
      <c r="T188" s="29"/>
      <c r="U188" s="29"/>
      <c r="X188" s="28"/>
      <c r="Y188" s="28"/>
    </row>
    <row r="189" spans="1:25" ht="15.75">
      <c r="A189" s="6" t="s">
        <v>318</v>
      </c>
      <c r="C189" s="39" t="s">
        <v>319</v>
      </c>
      <c r="X189" s="28"/>
      <c r="Y189" s="28"/>
    </row>
    <row r="190" spans="1:25" ht="15">
      <c r="A190" s="28">
        <v>1986</v>
      </c>
      <c r="B190" s="28">
        <v>76</v>
      </c>
      <c r="C190" s="28">
        <v>157</v>
      </c>
      <c r="D190" s="28">
        <v>21</v>
      </c>
      <c r="E190" s="28">
        <v>35</v>
      </c>
      <c r="F190" s="28">
        <v>21</v>
      </c>
      <c r="G190" s="28">
        <v>5</v>
      </c>
      <c r="H190" s="28">
        <v>2</v>
      </c>
      <c r="I190" s="28">
        <v>7</v>
      </c>
      <c r="J190" s="28">
        <v>23</v>
      </c>
      <c r="K190" s="28">
        <v>36</v>
      </c>
      <c r="L190" s="28">
        <v>0</v>
      </c>
      <c r="M190" s="28">
        <v>2</v>
      </c>
      <c r="N190" s="28">
        <v>0</v>
      </c>
      <c r="O190" s="28">
        <v>3</v>
      </c>
      <c r="P190" s="28">
        <v>0</v>
      </c>
      <c r="Q190" s="28">
        <v>2</v>
      </c>
      <c r="R190" s="28">
        <v>5</v>
      </c>
      <c r="S190" s="29">
        <f aca="true" t="shared" si="31" ref="S190:S195">E190/C190</f>
        <v>0.2229299363057325</v>
      </c>
      <c r="T190" s="29">
        <f aca="true" t="shared" si="32" ref="T190:T195">((I190*3)+(H190*2)+G190+E190)/C190</f>
        <v>0.4140127388535032</v>
      </c>
      <c r="U190" s="29">
        <f aca="true" t="shared" si="33" ref="U190:U195">(E190+J190+O190)/(C190+J190+O190+Q190)</f>
        <v>0.32972972972972975</v>
      </c>
      <c r="V190" s="42">
        <f t="shared" si="24"/>
        <v>185</v>
      </c>
      <c r="W190" s="28">
        <f t="shared" si="28"/>
        <v>65</v>
      </c>
      <c r="X190" s="30">
        <f t="shared" si="29"/>
        <v>22.351567567567567</v>
      </c>
      <c r="Y190" s="31">
        <f t="shared" si="30"/>
        <v>4.678235072281583</v>
      </c>
    </row>
    <row r="191" spans="1:25" ht="15">
      <c r="A191" s="28">
        <v>1987</v>
      </c>
      <c r="B191" s="28">
        <v>64</v>
      </c>
      <c r="C191" s="28">
        <v>221</v>
      </c>
      <c r="D191" s="28">
        <v>21</v>
      </c>
      <c r="E191" s="28">
        <v>52</v>
      </c>
      <c r="F191" s="28">
        <v>16</v>
      </c>
      <c r="G191" s="28">
        <v>13</v>
      </c>
      <c r="H191" s="28">
        <v>0</v>
      </c>
      <c r="I191" s="28">
        <v>6</v>
      </c>
      <c r="J191" s="28">
        <v>10</v>
      </c>
      <c r="K191" s="28">
        <v>49</v>
      </c>
      <c r="L191" s="28">
        <v>2</v>
      </c>
      <c r="M191" s="28">
        <v>0</v>
      </c>
      <c r="N191" s="28">
        <v>0</v>
      </c>
      <c r="O191" s="28">
        <v>1</v>
      </c>
      <c r="P191" s="28">
        <v>0</v>
      </c>
      <c r="Q191" s="28">
        <v>0</v>
      </c>
      <c r="R191" s="28">
        <v>9</v>
      </c>
      <c r="S191" s="29">
        <f t="shared" si="31"/>
        <v>0.23529411764705882</v>
      </c>
      <c r="T191" s="29">
        <f t="shared" si="32"/>
        <v>0.3755656108597285</v>
      </c>
      <c r="U191" s="29">
        <f t="shared" si="33"/>
        <v>0.27155172413793105</v>
      </c>
      <c r="V191" s="42">
        <f t="shared" si="24"/>
        <v>232</v>
      </c>
      <c r="W191" s="28">
        <f t="shared" si="28"/>
        <v>83</v>
      </c>
      <c r="X191" s="30">
        <f t="shared" si="29"/>
        <v>19.98465517241379</v>
      </c>
      <c r="Y191" s="31">
        <f t="shared" si="30"/>
        <v>3.0313802789616426</v>
      </c>
    </row>
    <row r="192" spans="1:25" ht="15">
      <c r="A192" s="28">
        <v>1988</v>
      </c>
      <c r="B192" s="28">
        <v>59</v>
      </c>
      <c r="C192" s="28">
        <v>169</v>
      </c>
      <c r="D192" s="28">
        <v>30</v>
      </c>
      <c r="E192" s="28">
        <v>54</v>
      </c>
      <c r="F192" s="28">
        <v>42</v>
      </c>
      <c r="G192" s="28">
        <v>17</v>
      </c>
      <c r="H192" s="28">
        <v>0</v>
      </c>
      <c r="I192" s="28">
        <v>15</v>
      </c>
      <c r="J192" s="28">
        <v>17</v>
      </c>
      <c r="K192" s="28">
        <v>41</v>
      </c>
      <c r="L192" s="28">
        <v>3</v>
      </c>
      <c r="M192" s="28">
        <v>0</v>
      </c>
      <c r="N192" s="28">
        <v>1</v>
      </c>
      <c r="O192" s="28">
        <v>0</v>
      </c>
      <c r="P192" s="28">
        <v>0</v>
      </c>
      <c r="Q192" s="28">
        <v>2</v>
      </c>
      <c r="R192" s="28">
        <v>7</v>
      </c>
      <c r="S192" s="29">
        <f t="shared" si="31"/>
        <v>0.31952662721893493</v>
      </c>
      <c r="T192" s="29">
        <f t="shared" si="32"/>
        <v>0.6863905325443787</v>
      </c>
      <c r="U192" s="29">
        <f t="shared" si="33"/>
        <v>0.3776595744680851</v>
      </c>
      <c r="V192" s="42">
        <f t="shared" si="24"/>
        <v>188</v>
      </c>
      <c r="W192" s="28">
        <f t="shared" si="28"/>
        <v>116</v>
      </c>
      <c r="X192" s="30">
        <f t="shared" si="29"/>
        <v>40.702021276595744</v>
      </c>
      <c r="Y192" s="31">
        <f t="shared" si="30"/>
        <v>8.79163659574468</v>
      </c>
    </row>
    <row r="193" spans="1:25" ht="15">
      <c r="A193" s="28">
        <v>1989</v>
      </c>
      <c r="B193" s="28">
        <v>47</v>
      </c>
      <c r="C193" s="28">
        <v>161</v>
      </c>
      <c r="D193" s="28">
        <v>17</v>
      </c>
      <c r="E193" s="28">
        <v>45</v>
      </c>
      <c r="F193" s="28">
        <v>22</v>
      </c>
      <c r="G193" s="28">
        <v>6</v>
      </c>
      <c r="H193" s="28">
        <v>1</v>
      </c>
      <c r="I193" s="28">
        <v>4</v>
      </c>
      <c r="J193" s="28">
        <v>6</v>
      </c>
      <c r="K193" s="28">
        <v>26</v>
      </c>
      <c r="L193" s="28">
        <v>2</v>
      </c>
      <c r="M193" s="28">
        <v>4</v>
      </c>
      <c r="N193" s="28">
        <v>2</v>
      </c>
      <c r="O193" s="28">
        <v>0</v>
      </c>
      <c r="P193" s="28">
        <v>0</v>
      </c>
      <c r="Q193" s="28">
        <v>1</v>
      </c>
      <c r="R193" s="28">
        <v>6</v>
      </c>
      <c r="S193" s="29">
        <f t="shared" si="31"/>
        <v>0.2795031055900621</v>
      </c>
      <c r="T193" s="29">
        <f t="shared" si="32"/>
        <v>0.40372670807453415</v>
      </c>
      <c r="U193" s="29">
        <f t="shared" si="33"/>
        <v>0.30357142857142855</v>
      </c>
      <c r="V193" s="42">
        <f t="shared" si="24"/>
        <v>168</v>
      </c>
      <c r="W193" s="28">
        <f t="shared" si="28"/>
        <v>65</v>
      </c>
      <c r="X193" s="30">
        <f t="shared" si="29"/>
        <v>17.701666666666664</v>
      </c>
      <c r="Y193" s="31">
        <f t="shared" si="30"/>
        <v>3.82356</v>
      </c>
    </row>
    <row r="194" spans="1:25" ht="15">
      <c r="A194" s="35">
        <v>1990</v>
      </c>
      <c r="B194" s="35">
        <v>54</v>
      </c>
      <c r="C194" s="35">
        <v>144</v>
      </c>
      <c r="D194" s="35">
        <v>15</v>
      </c>
      <c r="E194" s="35">
        <v>37</v>
      </c>
      <c r="F194" s="35">
        <v>17</v>
      </c>
      <c r="G194" s="35">
        <v>8</v>
      </c>
      <c r="H194" s="35">
        <v>1</v>
      </c>
      <c r="I194" s="35">
        <v>6</v>
      </c>
      <c r="J194" s="35">
        <v>12</v>
      </c>
      <c r="K194" s="35">
        <v>24</v>
      </c>
      <c r="L194" s="35">
        <v>5</v>
      </c>
      <c r="M194" s="35">
        <v>0</v>
      </c>
      <c r="N194" s="35">
        <v>0</v>
      </c>
      <c r="O194" s="35">
        <v>1</v>
      </c>
      <c r="P194" s="35">
        <v>1</v>
      </c>
      <c r="Q194" s="35">
        <v>0</v>
      </c>
      <c r="R194" s="35">
        <v>8</v>
      </c>
      <c r="S194" s="36">
        <f t="shared" si="31"/>
        <v>0.2569444444444444</v>
      </c>
      <c r="T194" s="36">
        <f t="shared" si="32"/>
        <v>0.4513888888888889</v>
      </c>
      <c r="U194" s="36">
        <f t="shared" si="33"/>
        <v>0.3184713375796178</v>
      </c>
      <c r="V194" s="35">
        <f t="shared" si="24"/>
        <v>158</v>
      </c>
      <c r="W194" s="35">
        <f t="shared" si="28"/>
        <v>65</v>
      </c>
      <c r="X194" s="37">
        <f t="shared" si="29"/>
        <v>18.315189873417722</v>
      </c>
      <c r="Y194" s="38">
        <f t="shared" si="30"/>
        <v>4.263018332605849</v>
      </c>
    </row>
    <row r="195" spans="1:25" ht="15">
      <c r="A195" s="28" t="s">
        <v>320</v>
      </c>
      <c r="B195" s="28">
        <v>300</v>
      </c>
      <c r="C195" s="28">
        <v>852</v>
      </c>
      <c r="D195" s="28">
        <v>104</v>
      </c>
      <c r="E195" s="28">
        <v>223</v>
      </c>
      <c r="F195" s="28">
        <v>118</v>
      </c>
      <c r="G195" s="28">
        <v>49</v>
      </c>
      <c r="H195" s="28">
        <v>4</v>
      </c>
      <c r="I195" s="28">
        <v>38</v>
      </c>
      <c r="J195" s="28">
        <v>68</v>
      </c>
      <c r="K195" s="28">
        <v>176</v>
      </c>
      <c r="L195" s="28">
        <v>12</v>
      </c>
      <c r="M195" s="28">
        <v>6</v>
      </c>
      <c r="N195" s="28">
        <v>3</v>
      </c>
      <c r="O195" s="28">
        <v>5</v>
      </c>
      <c r="P195" s="28">
        <v>1</v>
      </c>
      <c r="Q195" s="28">
        <v>5</v>
      </c>
      <c r="R195" s="28">
        <v>35</v>
      </c>
      <c r="S195" s="29">
        <f t="shared" si="31"/>
        <v>0.26173708920187794</v>
      </c>
      <c r="T195" s="29">
        <f t="shared" si="32"/>
        <v>0.4624413145539906</v>
      </c>
      <c r="U195" s="29">
        <f t="shared" si="33"/>
        <v>0.31827956989247314</v>
      </c>
      <c r="V195" s="42">
        <f t="shared" si="24"/>
        <v>931</v>
      </c>
      <c r="W195" s="28">
        <f t="shared" si="28"/>
        <v>394</v>
      </c>
      <c r="X195" s="30">
        <f t="shared" si="29"/>
        <v>116.17482277121375</v>
      </c>
      <c r="Y195" s="31">
        <f t="shared" si="30"/>
        <v>4.660802696616303</v>
      </c>
    </row>
    <row r="196" spans="24:25" ht="15">
      <c r="X196" s="28"/>
      <c r="Y196" s="28"/>
    </row>
    <row r="197" spans="1:25" ht="15.75">
      <c r="A197" s="6" t="s">
        <v>321</v>
      </c>
      <c r="C197" s="39" t="s">
        <v>322</v>
      </c>
      <c r="X197" s="28"/>
      <c r="Y197" s="28"/>
    </row>
    <row r="198" spans="1:25" ht="15">
      <c r="A198" s="28">
        <v>2003</v>
      </c>
      <c r="B198" s="28">
        <v>31</v>
      </c>
      <c r="C198" s="28">
        <v>96</v>
      </c>
      <c r="D198" s="28">
        <v>12</v>
      </c>
      <c r="E198" s="28">
        <v>20</v>
      </c>
      <c r="F198" s="28">
        <v>22</v>
      </c>
      <c r="G198" s="28">
        <v>1</v>
      </c>
      <c r="H198" s="28">
        <v>0</v>
      </c>
      <c r="I198" s="28">
        <v>6</v>
      </c>
      <c r="J198" s="28">
        <v>8</v>
      </c>
      <c r="K198" s="28">
        <v>27</v>
      </c>
      <c r="L198" s="28">
        <v>3</v>
      </c>
      <c r="M198" s="28">
        <v>0</v>
      </c>
      <c r="N198" s="28">
        <v>0</v>
      </c>
      <c r="O198" s="28">
        <v>0</v>
      </c>
      <c r="P198" s="28">
        <v>0</v>
      </c>
      <c r="Q198" s="28">
        <v>3</v>
      </c>
      <c r="R198" s="28">
        <v>4</v>
      </c>
      <c r="S198" s="29">
        <f>E198/C198</f>
        <v>0.20833333333333334</v>
      </c>
      <c r="T198" s="29">
        <f>((I198*3)+(H198*2)+G198+E198)/C198</f>
        <v>0.40625</v>
      </c>
      <c r="U198" s="29">
        <f>(E198+J198+O198)/(C198+J198+O198+Q198)</f>
        <v>0.2616822429906542</v>
      </c>
      <c r="V198" s="42">
        <f t="shared" si="24"/>
        <v>107</v>
      </c>
      <c r="W198" s="28">
        <f t="shared" si="28"/>
        <v>39</v>
      </c>
      <c r="X198" s="30">
        <f t="shared" si="29"/>
        <v>9.564112149532711</v>
      </c>
      <c r="Y198" s="31">
        <f t="shared" si="30"/>
        <v>3.1112172052696767</v>
      </c>
    </row>
    <row r="199" spans="1:25" ht="15">
      <c r="A199" s="42">
        <v>2004</v>
      </c>
      <c r="B199" s="42">
        <v>7</v>
      </c>
      <c r="C199" s="42">
        <v>6</v>
      </c>
      <c r="D199" s="42">
        <v>0</v>
      </c>
      <c r="E199" s="42">
        <v>2</v>
      </c>
      <c r="F199" s="42">
        <v>0</v>
      </c>
      <c r="G199" s="42">
        <v>1</v>
      </c>
      <c r="H199" s="42">
        <v>0</v>
      </c>
      <c r="I199" s="42">
        <v>0</v>
      </c>
      <c r="J199" s="42">
        <v>2</v>
      </c>
      <c r="K199" s="42">
        <v>1</v>
      </c>
      <c r="L199" s="42">
        <v>0</v>
      </c>
      <c r="M199" s="42">
        <v>0</v>
      </c>
      <c r="N199" s="42">
        <v>0</v>
      </c>
      <c r="O199" s="42">
        <v>0</v>
      </c>
      <c r="P199" s="42">
        <v>0</v>
      </c>
      <c r="Q199" s="42">
        <v>0</v>
      </c>
      <c r="R199" s="42">
        <v>0</v>
      </c>
      <c r="S199" s="46">
        <f>E199/C199</f>
        <v>0.3333333333333333</v>
      </c>
      <c r="T199" s="46">
        <f>((I199*3)+(H199*2)+G199+E199)/C199</f>
        <v>0.5</v>
      </c>
      <c r="U199" s="46">
        <f>(E199+J199+O199)/(C199+J199+O199+Q199)</f>
        <v>0.5</v>
      </c>
      <c r="V199" s="42">
        <f t="shared" si="24"/>
        <v>8</v>
      </c>
      <c r="W199" s="42">
        <f t="shared" si="28"/>
        <v>3</v>
      </c>
      <c r="X199" s="47">
        <f t="shared" si="29"/>
        <v>1.76</v>
      </c>
      <c r="Y199" s="48">
        <f t="shared" si="30"/>
        <v>11.879999999999999</v>
      </c>
    </row>
    <row r="200" spans="1:25" ht="15">
      <c r="A200" s="35">
        <v>2012</v>
      </c>
      <c r="B200" s="35">
        <v>16</v>
      </c>
      <c r="C200" s="35">
        <v>33</v>
      </c>
      <c r="D200" s="35">
        <v>3</v>
      </c>
      <c r="E200" s="35">
        <v>9</v>
      </c>
      <c r="F200" s="35">
        <v>5</v>
      </c>
      <c r="G200" s="35">
        <v>3</v>
      </c>
      <c r="H200" s="35">
        <v>0</v>
      </c>
      <c r="I200" s="35">
        <v>2</v>
      </c>
      <c r="J200" s="35">
        <v>1</v>
      </c>
      <c r="K200" s="35">
        <v>11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35">
        <v>0</v>
      </c>
      <c r="R200" s="35">
        <v>0</v>
      </c>
      <c r="S200" s="36">
        <f>E200/C200</f>
        <v>0.2727272727272727</v>
      </c>
      <c r="T200" s="36">
        <f>((I200*3)+(H200*2)+G200+E200)/C200</f>
        <v>0.5454545454545454</v>
      </c>
      <c r="U200" s="36">
        <f>(E200+J200+O200)/(C200+J200+O200+Q200)</f>
        <v>0.29411764705882354</v>
      </c>
      <c r="V200" s="35">
        <f>(C200+J200+O200+P200+Q200)</f>
        <v>34</v>
      </c>
      <c r="W200" s="35">
        <f>E200+G200+(H200*2)+(I200*3)</f>
        <v>18</v>
      </c>
      <c r="X200" s="37">
        <f>((E200+J200+O200-N200-R200)*(W200+(0.26*(J200+O200)+(0.52*(P200+Q200+M200))))/(C200+J200+O200+P200+Q200))</f>
        <v>5.370588235294118</v>
      </c>
      <c r="Y200" s="38">
        <f>(((X200*(3*1458))/162)/(C200-E200+P200+Q200+N200+R200))</f>
        <v>6.041911764705883</v>
      </c>
    </row>
    <row r="201" spans="1:25" ht="15">
      <c r="A201" s="28" t="s">
        <v>259</v>
      </c>
      <c r="B201" s="28">
        <f>SUM(B198:B200)</f>
        <v>54</v>
      </c>
      <c r="C201" s="28">
        <f aca="true" t="shared" si="34" ref="C201:R201">SUM(C198:C200)</f>
        <v>135</v>
      </c>
      <c r="D201" s="28">
        <f t="shared" si="34"/>
        <v>15</v>
      </c>
      <c r="E201" s="28">
        <f t="shared" si="34"/>
        <v>31</v>
      </c>
      <c r="F201" s="28">
        <f t="shared" si="34"/>
        <v>27</v>
      </c>
      <c r="G201" s="28">
        <f t="shared" si="34"/>
        <v>5</v>
      </c>
      <c r="H201" s="28">
        <f t="shared" si="34"/>
        <v>0</v>
      </c>
      <c r="I201" s="28">
        <f t="shared" si="34"/>
        <v>8</v>
      </c>
      <c r="J201" s="28">
        <f t="shared" si="34"/>
        <v>11</v>
      </c>
      <c r="K201" s="28">
        <f t="shared" si="34"/>
        <v>39</v>
      </c>
      <c r="L201" s="28">
        <f t="shared" si="34"/>
        <v>3</v>
      </c>
      <c r="M201" s="28">
        <f t="shared" si="34"/>
        <v>0</v>
      </c>
      <c r="N201" s="28">
        <f t="shared" si="34"/>
        <v>0</v>
      </c>
      <c r="O201" s="28">
        <f t="shared" si="34"/>
        <v>0</v>
      </c>
      <c r="P201" s="28">
        <f t="shared" si="34"/>
        <v>0</v>
      </c>
      <c r="Q201" s="28">
        <f t="shared" si="34"/>
        <v>3</v>
      </c>
      <c r="R201" s="28">
        <f t="shared" si="34"/>
        <v>4</v>
      </c>
      <c r="S201" s="46">
        <f>E201/C201</f>
        <v>0.22962962962962963</v>
      </c>
      <c r="T201" s="46">
        <f>((I201*3)+(H201*2)+G201+E201)/C201</f>
        <v>0.4444444444444444</v>
      </c>
      <c r="U201" s="46">
        <f>(E201+J201+O201)/(C201+J201+O201+Q201)</f>
        <v>0.28187919463087246</v>
      </c>
      <c r="V201" s="42">
        <f>(C201+J201+O201+P201+Q201)</f>
        <v>149</v>
      </c>
      <c r="W201" s="42">
        <f>E201+G201+(H201*2)+(I201*3)</f>
        <v>60</v>
      </c>
      <c r="X201" s="47">
        <f>((E201+J201+O201-N201-R201)*(W201+(0.26*(J201+O201)+(0.52*(P201+Q201+M201))))/(C201+J201+O201+P201+Q201))</f>
        <v>16.429261744966443</v>
      </c>
      <c r="Y201" s="48">
        <f>(((X201*(3*1458))/162)/(C201-E201+P201+Q201+N201+R201))</f>
        <v>3.9963069109377836</v>
      </c>
    </row>
    <row r="202" spans="24:25" ht="15">
      <c r="X202" s="28"/>
      <c r="Y202" s="28"/>
    </row>
    <row r="203" spans="1:25" ht="15.75">
      <c r="A203" s="6" t="s">
        <v>323</v>
      </c>
      <c r="C203" s="40">
        <v>1980</v>
      </c>
      <c r="X203" s="28"/>
      <c r="Y203" s="28"/>
    </row>
    <row r="204" spans="1:25" ht="15">
      <c r="A204" s="28">
        <v>1980</v>
      </c>
      <c r="B204" s="28">
        <v>2</v>
      </c>
      <c r="C204" s="28">
        <v>6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8">
        <v>0</v>
      </c>
      <c r="J204" s="28">
        <v>1</v>
      </c>
      <c r="K204" s="28">
        <v>1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  <c r="R204" s="28">
        <v>0</v>
      </c>
      <c r="S204" s="29">
        <f>E204/C204</f>
        <v>0</v>
      </c>
      <c r="T204" s="29">
        <f>(I204*3+H204*2+G204+E204)/C204</f>
        <v>0</v>
      </c>
      <c r="U204" s="29">
        <f>(E204+J204+O204)/(C204+J204+O204+Q204)</f>
        <v>0.14285714285714285</v>
      </c>
      <c r="V204" s="42">
        <f t="shared" si="24"/>
        <v>7</v>
      </c>
      <c r="W204" s="28">
        <f t="shared" si="28"/>
        <v>0</v>
      </c>
      <c r="X204" s="30">
        <f t="shared" si="29"/>
        <v>0.037142857142857144</v>
      </c>
      <c r="Y204" s="31">
        <f t="shared" si="30"/>
        <v>0.16714285714285715</v>
      </c>
    </row>
    <row r="205" spans="24:25" ht="15">
      <c r="X205" s="28"/>
      <c r="Y205" s="28"/>
    </row>
    <row r="206" spans="1:25" ht="15.75">
      <c r="A206" s="6" t="s">
        <v>324</v>
      </c>
      <c r="C206" s="40">
        <v>2007</v>
      </c>
      <c r="X206" s="28"/>
      <c r="Y206" s="28"/>
    </row>
    <row r="207" spans="1:25" ht="15">
      <c r="A207" s="28">
        <v>2007</v>
      </c>
      <c r="B207" s="28">
        <v>41</v>
      </c>
      <c r="C207" s="28">
        <v>124</v>
      </c>
      <c r="D207" s="28">
        <v>23</v>
      </c>
      <c r="E207" s="28">
        <v>42</v>
      </c>
      <c r="F207" s="28">
        <v>16</v>
      </c>
      <c r="G207" s="28">
        <v>15</v>
      </c>
      <c r="H207" s="28">
        <v>1</v>
      </c>
      <c r="I207" s="28">
        <v>4</v>
      </c>
      <c r="J207" s="28">
        <v>15</v>
      </c>
      <c r="K207" s="28">
        <v>41</v>
      </c>
      <c r="L207" s="28">
        <v>3</v>
      </c>
      <c r="M207" s="28">
        <v>5</v>
      </c>
      <c r="N207" s="28">
        <v>2</v>
      </c>
      <c r="O207" s="28">
        <v>1</v>
      </c>
      <c r="P207" s="28">
        <v>0</v>
      </c>
      <c r="Q207" s="28">
        <v>1</v>
      </c>
      <c r="R207" s="28">
        <v>3</v>
      </c>
      <c r="S207" s="29">
        <f>E207/C207</f>
        <v>0.3387096774193548</v>
      </c>
      <c r="T207" s="29">
        <f>(I207*3+H207*2+G207+E207)/C207</f>
        <v>0.5725806451612904</v>
      </c>
      <c r="U207" s="29">
        <f>(E207+J207+O207)/(C207+J207+O207+Q207)</f>
        <v>0.41134751773049644</v>
      </c>
      <c r="V207" s="42">
        <f t="shared" si="24"/>
        <v>141</v>
      </c>
      <c r="W207" s="28">
        <f t="shared" si="28"/>
        <v>71</v>
      </c>
      <c r="X207" s="30">
        <f t="shared" si="29"/>
        <v>29.424397163120567</v>
      </c>
      <c r="Y207" s="31">
        <f t="shared" si="30"/>
        <v>9.02794003868472</v>
      </c>
    </row>
    <row r="208" spans="1:25" ht="15">
      <c r="A208" s="28"/>
      <c r="X208" s="28"/>
      <c r="Y208" s="28"/>
    </row>
    <row r="209" spans="1:25" ht="15.75">
      <c r="A209" s="6" t="s">
        <v>325</v>
      </c>
      <c r="C209" s="40">
        <v>2007</v>
      </c>
      <c r="X209" s="28"/>
      <c r="Y209" s="28"/>
    </row>
    <row r="210" spans="1:25" ht="15">
      <c r="A210" s="28">
        <v>2007</v>
      </c>
      <c r="B210" s="28">
        <v>30</v>
      </c>
      <c r="C210" s="28">
        <v>50</v>
      </c>
      <c r="D210" s="28">
        <v>10</v>
      </c>
      <c r="E210" s="28">
        <v>10</v>
      </c>
      <c r="F210" s="28">
        <v>8</v>
      </c>
      <c r="G210" s="28">
        <v>0</v>
      </c>
      <c r="H210" s="28">
        <v>0</v>
      </c>
      <c r="I210" s="28">
        <v>2</v>
      </c>
      <c r="J210" s="28">
        <v>7</v>
      </c>
      <c r="K210" s="28">
        <v>7</v>
      </c>
      <c r="L210" s="28">
        <v>1</v>
      </c>
      <c r="M210" s="28">
        <v>3</v>
      </c>
      <c r="N210" s="28">
        <v>0</v>
      </c>
      <c r="O210" s="28">
        <v>0</v>
      </c>
      <c r="P210" s="28">
        <v>0</v>
      </c>
      <c r="Q210" s="28">
        <v>1</v>
      </c>
      <c r="R210" s="28">
        <v>2</v>
      </c>
      <c r="S210" s="29">
        <f>E210/C210</f>
        <v>0.2</v>
      </c>
      <c r="T210" s="29">
        <f>((I210*3)+(H210*2)+G210+E210)/C210</f>
        <v>0.32</v>
      </c>
      <c r="U210" s="29">
        <f>(E210+J210+O210)/(C210+J210+O210+Q210)</f>
        <v>0.29310344827586204</v>
      </c>
      <c r="V210" s="42">
        <f t="shared" si="24"/>
        <v>58</v>
      </c>
      <c r="W210" s="28">
        <f t="shared" si="28"/>
        <v>16</v>
      </c>
      <c r="X210" s="30">
        <f t="shared" si="29"/>
        <v>5.146551724137931</v>
      </c>
      <c r="Y210" s="31">
        <f t="shared" si="30"/>
        <v>3.2315557337610263</v>
      </c>
    </row>
    <row r="211" spans="24:25" ht="15">
      <c r="X211" s="28"/>
      <c r="Y211" s="28"/>
    </row>
    <row r="212" spans="1:25" ht="15.75">
      <c r="A212" s="6" t="s">
        <v>326</v>
      </c>
      <c r="C212" s="39" t="s">
        <v>313</v>
      </c>
      <c r="X212" s="28"/>
      <c r="Y212" s="28"/>
    </row>
    <row r="213" spans="1:25" ht="15">
      <c r="A213" s="28">
        <v>1987</v>
      </c>
      <c r="B213" s="28">
        <v>133</v>
      </c>
      <c r="C213" s="28">
        <v>457</v>
      </c>
      <c r="D213" s="28">
        <v>43</v>
      </c>
      <c r="E213" s="28">
        <v>124</v>
      </c>
      <c r="F213" s="28">
        <v>55</v>
      </c>
      <c r="G213" s="28">
        <v>28</v>
      </c>
      <c r="H213" s="28">
        <v>4</v>
      </c>
      <c r="I213" s="28">
        <v>11</v>
      </c>
      <c r="J213" s="28">
        <v>26</v>
      </c>
      <c r="K213" s="28">
        <v>71</v>
      </c>
      <c r="L213" s="28">
        <v>14</v>
      </c>
      <c r="M213" s="28">
        <v>0</v>
      </c>
      <c r="N213" s="28">
        <v>1</v>
      </c>
      <c r="O213" s="28">
        <v>3</v>
      </c>
      <c r="P213" s="28">
        <v>4</v>
      </c>
      <c r="Q213" s="28">
        <v>0</v>
      </c>
      <c r="R213" s="28">
        <v>7</v>
      </c>
      <c r="S213" s="29">
        <f>E213/C213</f>
        <v>0.2713347921225383</v>
      </c>
      <c r="T213" s="29">
        <f>((I213*3)+(H213*2)+G213+E213)/C213</f>
        <v>0.4223194748358862</v>
      </c>
      <c r="U213" s="29">
        <f>(E213+J213+O213)/(C213+J213+O213+Q213)</f>
        <v>0.3148148148148148</v>
      </c>
      <c r="V213" s="42">
        <f t="shared" si="24"/>
        <v>490</v>
      </c>
      <c r="W213" s="28">
        <f t="shared" si="28"/>
        <v>193</v>
      </c>
      <c r="X213" s="30">
        <f t="shared" si="29"/>
        <v>59.95897959183674</v>
      </c>
      <c r="Y213" s="31">
        <f t="shared" si="30"/>
        <v>4.692441881100267</v>
      </c>
    </row>
    <row r="214" spans="1:25" ht="15">
      <c r="A214" s="28">
        <v>1988</v>
      </c>
      <c r="B214" s="28">
        <v>149</v>
      </c>
      <c r="C214" s="28">
        <v>581</v>
      </c>
      <c r="D214" s="28">
        <v>104</v>
      </c>
      <c r="E214" s="28">
        <v>169</v>
      </c>
      <c r="F214" s="28">
        <v>132</v>
      </c>
      <c r="G214" s="28">
        <v>31</v>
      </c>
      <c r="H214" s="28">
        <v>7</v>
      </c>
      <c r="I214" s="28">
        <v>44</v>
      </c>
      <c r="J214" s="28">
        <v>48</v>
      </c>
      <c r="K214" s="28">
        <v>94</v>
      </c>
      <c r="L214" s="28">
        <v>12</v>
      </c>
      <c r="M214" s="28">
        <v>1</v>
      </c>
      <c r="N214" s="28">
        <v>2</v>
      </c>
      <c r="O214" s="28">
        <v>2</v>
      </c>
      <c r="P214" s="28">
        <v>0</v>
      </c>
      <c r="Q214" s="28">
        <v>3</v>
      </c>
      <c r="R214" s="28">
        <v>10</v>
      </c>
      <c r="S214" s="29">
        <f>E214/C214</f>
        <v>0.2908777969018933</v>
      </c>
      <c r="T214" s="29">
        <f>((I214*3)+(H214*2)+G214+E214)/C214</f>
        <v>0.5955249569707401</v>
      </c>
      <c r="U214" s="29">
        <f>(E214+J214+O214)/(C214+J214+O214+Q214)</f>
        <v>0.34542586750788645</v>
      </c>
      <c r="V214" s="42">
        <f t="shared" si="24"/>
        <v>634</v>
      </c>
      <c r="W214" s="28">
        <f t="shared" si="28"/>
        <v>346</v>
      </c>
      <c r="X214" s="30">
        <f t="shared" si="29"/>
        <v>117.89205047318612</v>
      </c>
      <c r="Y214" s="31">
        <f t="shared" si="30"/>
        <v>7.454532465517624</v>
      </c>
    </row>
    <row r="215" spans="1:25" ht="15">
      <c r="A215" s="28">
        <v>1989</v>
      </c>
      <c r="B215" s="43">
        <v>164</v>
      </c>
      <c r="C215" s="28">
        <v>626</v>
      </c>
      <c r="D215" s="28">
        <v>89</v>
      </c>
      <c r="E215" s="28">
        <v>150</v>
      </c>
      <c r="F215" s="28">
        <v>100</v>
      </c>
      <c r="G215" s="28">
        <v>36</v>
      </c>
      <c r="H215" s="28">
        <v>4</v>
      </c>
      <c r="I215" s="28">
        <v>27</v>
      </c>
      <c r="J215" s="28">
        <v>86</v>
      </c>
      <c r="K215" s="28">
        <v>149</v>
      </c>
      <c r="L215" s="28">
        <v>14</v>
      </c>
      <c r="M215" s="28">
        <v>5</v>
      </c>
      <c r="N215" s="28">
        <v>0</v>
      </c>
      <c r="O215" s="28">
        <v>2</v>
      </c>
      <c r="P215" s="28">
        <v>1</v>
      </c>
      <c r="Q215" s="28">
        <v>4</v>
      </c>
      <c r="R215" s="28">
        <v>15</v>
      </c>
      <c r="S215" s="29">
        <f>E215/C215</f>
        <v>0.23961661341853036</v>
      </c>
      <c r="T215" s="29">
        <f>((I215*3)+(H215*2)+G215+E215)/C215</f>
        <v>0.43929712460063897</v>
      </c>
      <c r="U215" s="29">
        <f>(E215+J215+O215)/(C215+J215+O215+Q215)</f>
        <v>0.33147632311977715</v>
      </c>
      <c r="V215" s="42">
        <f t="shared" si="24"/>
        <v>719</v>
      </c>
      <c r="W215" s="28">
        <f t="shared" si="28"/>
        <v>275</v>
      </c>
      <c r="X215" s="30">
        <f t="shared" si="29"/>
        <v>94.00116828929067</v>
      </c>
      <c r="Y215" s="31">
        <f t="shared" si="30"/>
        <v>5.116999080263807</v>
      </c>
    </row>
    <row r="216" spans="1:25" ht="15">
      <c r="A216" s="35">
        <v>1990</v>
      </c>
      <c r="B216" s="35">
        <v>158</v>
      </c>
      <c r="C216" s="35">
        <v>619</v>
      </c>
      <c r="D216" s="35">
        <v>88</v>
      </c>
      <c r="E216" s="35">
        <v>221</v>
      </c>
      <c r="F216" s="35">
        <v>110</v>
      </c>
      <c r="G216" s="35">
        <v>35</v>
      </c>
      <c r="H216" s="35">
        <v>11</v>
      </c>
      <c r="I216" s="35">
        <v>24</v>
      </c>
      <c r="J216" s="35">
        <v>71</v>
      </c>
      <c r="K216" s="35">
        <v>96</v>
      </c>
      <c r="L216" s="35">
        <v>13</v>
      </c>
      <c r="M216" s="35">
        <v>7</v>
      </c>
      <c r="N216" s="35">
        <v>1</v>
      </c>
      <c r="O216" s="35">
        <v>7</v>
      </c>
      <c r="P216" s="35">
        <v>1</v>
      </c>
      <c r="Q216" s="35">
        <v>2</v>
      </c>
      <c r="R216" s="35">
        <v>14</v>
      </c>
      <c r="S216" s="49">
        <f>E216/C216</f>
        <v>0.3570274636510501</v>
      </c>
      <c r="T216" s="36">
        <f>((I216*3)+(H216*2)+G216+E216)/C216</f>
        <v>0.5654281098546042</v>
      </c>
      <c r="U216" s="36">
        <f>(E216+J216+O216)/(C216+J216+O216+Q216)</f>
        <v>0.42775393419170243</v>
      </c>
      <c r="V216" s="35">
        <f t="shared" si="24"/>
        <v>700</v>
      </c>
      <c r="W216" s="35">
        <f t="shared" si="28"/>
        <v>350</v>
      </c>
      <c r="X216" s="37">
        <f t="shared" si="29"/>
        <v>152.3376</v>
      </c>
      <c r="Y216" s="38">
        <f t="shared" si="30"/>
        <v>9.887296153846155</v>
      </c>
    </row>
    <row r="217" spans="1:25" ht="15">
      <c r="A217" s="28" t="s">
        <v>259</v>
      </c>
      <c r="B217" s="28">
        <f>SUM(B213:B216)</f>
        <v>604</v>
      </c>
      <c r="C217" s="28">
        <f aca="true" t="shared" si="35" ref="C217:R217">SUM(C213:C216)</f>
        <v>2283</v>
      </c>
      <c r="D217" s="28">
        <f t="shared" si="35"/>
        <v>324</v>
      </c>
      <c r="E217" s="28">
        <f t="shared" si="35"/>
        <v>664</v>
      </c>
      <c r="F217" s="28">
        <f t="shared" si="35"/>
        <v>397</v>
      </c>
      <c r="G217" s="28">
        <f t="shared" si="35"/>
        <v>130</v>
      </c>
      <c r="H217" s="28">
        <f t="shared" si="35"/>
        <v>26</v>
      </c>
      <c r="I217" s="28">
        <f t="shared" si="35"/>
        <v>106</v>
      </c>
      <c r="J217" s="28">
        <f t="shared" si="35"/>
        <v>231</v>
      </c>
      <c r="K217" s="28">
        <f t="shared" si="35"/>
        <v>410</v>
      </c>
      <c r="L217" s="28">
        <f t="shared" si="35"/>
        <v>53</v>
      </c>
      <c r="M217" s="28">
        <f t="shared" si="35"/>
        <v>13</v>
      </c>
      <c r="N217" s="28">
        <f t="shared" si="35"/>
        <v>4</v>
      </c>
      <c r="O217" s="28">
        <f t="shared" si="35"/>
        <v>14</v>
      </c>
      <c r="P217" s="28">
        <f t="shared" si="35"/>
        <v>6</v>
      </c>
      <c r="Q217" s="28">
        <f t="shared" si="35"/>
        <v>9</v>
      </c>
      <c r="R217" s="28">
        <f t="shared" si="35"/>
        <v>46</v>
      </c>
      <c r="S217" s="29">
        <f>E217/C217</f>
        <v>0.29084537888742884</v>
      </c>
      <c r="T217" s="29">
        <f>((I217*3)+(H217*2)+G217+E217)/C217</f>
        <v>0.5098554533508541</v>
      </c>
      <c r="U217" s="29">
        <f>(E217+J217+O217)/(C217+J217+O217+Q217)</f>
        <v>0.35829720141899885</v>
      </c>
      <c r="V217" s="42">
        <f t="shared" si="24"/>
        <v>2543</v>
      </c>
      <c r="W217" s="28">
        <f t="shared" si="28"/>
        <v>1164</v>
      </c>
      <c r="X217" s="30">
        <f t="shared" si="29"/>
        <v>419.62302005505313</v>
      </c>
      <c r="Y217" s="31">
        <f t="shared" si="30"/>
        <v>6.727922530573893</v>
      </c>
    </row>
    <row r="218" spans="22:25" ht="15">
      <c r="V218" s="42"/>
      <c r="X218" s="28"/>
      <c r="Y218" s="28"/>
    </row>
    <row r="219" spans="1:25" ht="15.75">
      <c r="A219" s="6" t="s">
        <v>327</v>
      </c>
      <c r="C219" s="39" t="s">
        <v>328</v>
      </c>
      <c r="V219" s="42"/>
      <c r="X219" s="28"/>
      <c r="Y219" s="28"/>
    </row>
    <row r="220" spans="1:25" ht="15">
      <c r="A220" s="28">
        <v>1999</v>
      </c>
      <c r="B220" s="28">
        <v>6</v>
      </c>
      <c r="C220" s="28">
        <v>9</v>
      </c>
      <c r="D220" s="28">
        <v>1</v>
      </c>
      <c r="E220" s="28">
        <v>5</v>
      </c>
      <c r="F220" s="28">
        <v>1</v>
      </c>
      <c r="G220" s="28">
        <v>0</v>
      </c>
      <c r="H220" s="28">
        <v>1</v>
      </c>
      <c r="I220" s="28">
        <v>0</v>
      </c>
      <c r="J220" s="28">
        <v>1</v>
      </c>
      <c r="K220" s="28">
        <v>2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0</v>
      </c>
      <c r="R220" s="28">
        <v>0</v>
      </c>
      <c r="S220" s="29">
        <f>E220/C220</f>
        <v>0.5555555555555556</v>
      </c>
      <c r="T220" s="29">
        <f>((I220*3)+(H220*2)+G220+E220)/C220</f>
        <v>0.7777777777777778</v>
      </c>
      <c r="U220" s="29">
        <f>(E220+J220+O220)/(C220+J220+O220+Q220)</f>
        <v>0.6</v>
      </c>
      <c r="V220" s="42">
        <f t="shared" si="24"/>
        <v>10</v>
      </c>
      <c r="W220" s="28">
        <f t="shared" si="28"/>
        <v>7</v>
      </c>
      <c r="X220" s="30">
        <f t="shared" si="29"/>
        <v>4.356</v>
      </c>
      <c r="Y220" s="31">
        <f t="shared" si="30"/>
        <v>29.403</v>
      </c>
    </row>
    <row r="221" spans="1:25" ht="15">
      <c r="A221" s="35">
        <v>2000</v>
      </c>
      <c r="B221" s="35">
        <v>12</v>
      </c>
      <c r="C221" s="35">
        <v>7</v>
      </c>
      <c r="D221" s="35">
        <v>2</v>
      </c>
      <c r="E221" s="35">
        <v>2</v>
      </c>
      <c r="F221" s="35">
        <v>2</v>
      </c>
      <c r="G221" s="35">
        <v>1</v>
      </c>
      <c r="H221" s="35">
        <v>0</v>
      </c>
      <c r="I221" s="35">
        <v>1</v>
      </c>
      <c r="J221" s="35">
        <v>0</v>
      </c>
      <c r="K221" s="35">
        <v>2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  <c r="Q221" s="35">
        <v>0</v>
      </c>
      <c r="R221" s="35">
        <v>0</v>
      </c>
      <c r="S221" s="36">
        <f>E221/C221</f>
        <v>0.2857142857142857</v>
      </c>
      <c r="T221" s="36">
        <f>((I221*3)+(H221*2)+G221+E221)/C221</f>
        <v>0.8571428571428571</v>
      </c>
      <c r="U221" s="36">
        <f>(E221+J221+O221)/(C221+J221+O221+Q221)</f>
        <v>0.2857142857142857</v>
      </c>
      <c r="V221" s="35">
        <f t="shared" si="24"/>
        <v>7</v>
      </c>
      <c r="W221" s="35">
        <f t="shared" si="28"/>
        <v>6</v>
      </c>
      <c r="X221" s="37">
        <f t="shared" si="29"/>
        <v>1.7142857142857142</v>
      </c>
      <c r="Y221" s="38">
        <f t="shared" si="30"/>
        <v>9.257142857142856</v>
      </c>
    </row>
    <row r="222" spans="1:25" ht="15">
      <c r="A222" s="28" t="s">
        <v>259</v>
      </c>
      <c r="B222" s="28">
        <f>SUM(B220:B221)</f>
        <v>18</v>
      </c>
      <c r="C222" s="28">
        <f aca="true" t="shared" si="36" ref="C222:R222">SUM(C220:C221)</f>
        <v>16</v>
      </c>
      <c r="D222" s="28">
        <f t="shared" si="36"/>
        <v>3</v>
      </c>
      <c r="E222" s="28">
        <f t="shared" si="36"/>
        <v>7</v>
      </c>
      <c r="F222" s="28">
        <f t="shared" si="36"/>
        <v>3</v>
      </c>
      <c r="G222" s="28">
        <f t="shared" si="36"/>
        <v>1</v>
      </c>
      <c r="H222" s="28">
        <f t="shared" si="36"/>
        <v>1</v>
      </c>
      <c r="I222" s="28">
        <f t="shared" si="36"/>
        <v>1</v>
      </c>
      <c r="J222" s="28">
        <f t="shared" si="36"/>
        <v>1</v>
      </c>
      <c r="K222" s="28">
        <f t="shared" si="36"/>
        <v>4</v>
      </c>
      <c r="L222" s="28">
        <f t="shared" si="36"/>
        <v>0</v>
      </c>
      <c r="M222" s="28">
        <f t="shared" si="36"/>
        <v>0</v>
      </c>
      <c r="N222" s="28">
        <f t="shared" si="36"/>
        <v>0</v>
      </c>
      <c r="O222" s="28">
        <f t="shared" si="36"/>
        <v>0</v>
      </c>
      <c r="P222" s="28">
        <f t="shared" si="36"/>
        <v>0</v>
      </c>
      <c r="Q222" s="28">
        <f t="shared" si="36"/>
        <v>0</v>
      </c>
      <c r="R222" s="28">
        <f t="shared" si="36"/>
        <v>0</v>
      </c>
      <c r="S222" s="29">
        <f>E222/C222</f>
        <v>0.4375</v>
      </c>
      <c r="T222" s="29">
        <f>((I222*3)+(H222*2)+G222+E222)/C222</f>
        <v>0.8125</v>
      </c>
      <c r="U222" s="29">
        <f>(E222+J222+O222)/(C222+J222+O222+Q222)</f>
        <v>0.47058823529411764</v>
      </c>
      <c r="V222" s="42">
        <f t="shared" si="24"/>
        <v>17</v>
      </c>
      <c r="W222" s="28">
        <f t="shared" si="28"/>
        <v>13</v>
      </c>
      <c r="X222" s="30">
        <f t="shared" si="29"/>
        <v>6.24</v>
      </c>
      <c r="Y222" s="31">
        <f t="shared" si="30"/>
        <v>18.720000000000002</v>
      </c>
    </row>
    <row r="223" spans="22:25" ht="15">
      <c r="V223" s="42"/>
      <c r="X223" s="28"/>
      <c r="Y223" s="28"/>
    </row>
    <row r="224" spans="1:25" ht="15.75">
      <c r="A224" s="6" t="s">
        <v>329</v>
      </c>
      <c r="C224" s="39" t="s">
        <v>330</v>
      </c>
      <c r="V224" s="42"/>
      <c r="X224" s="28"/>
      <c r="Y224" s="28"/>
    </row>
    <row r="225" spans="1:25" ht="15">
      <c r="A225" s="28">
        <v>1985</v>
      </c>
      <c r="B225" s="28">
        <v>82</v>
      </c>
      <c r="C225" s="28">
        <v>226</v>
      </c>
      <c r="D225" s="28">
        <v>34</v>
      </c>
      <c r="E225" s="28">
        <v>72</v>
      </c>
      <c r="F225" s="28">
        <v>32</v>
      </c>
      <c r="G225" s="28">
        <v>12</v>
      </c>
      <c r="H225" s="28">
        <v>0</v>
      </c>
      <c r="I225" s="28">
        <v>6</v>
      </c>
      <c r="J225" s="28">
        <v>41</v>
      </c>
      <c r="K225" s="28">
        <v>32</v>
      </c>
      <c r="L225" s="28">
        <v>0</v>
      </c>
      <c r="M225" s="28">
        <v>0</v>
      </c>
      <c r="N225" s="28">
        <v>2</v>
      </c>
      <c r="O225" s="28">
        <v>2</v>
      </c>
      <c r="P225" s="28">
        <v>0</v>
      </c>
      <c r="Q225" s="28">
        <v>4</v>
      </c>
      <c r="R225" s="28">
        <v>5</v>
      </c>
      <c r="S225" s="29">
        <f>E225/C225</f>
        <v>0.3185840707964602</v>
      </c>
      <c r="T225" s="29">
        <f>((I225*3)+(H225*2)+G225+E225)/C225</f>
        <v>0.45132743362831856</v>
      </c>
      <c r="U225" s="29">
        <f>(E225+J225+O225)/(C225+J225+O225+Q225)</f>
        <v>0.42124542124542125</v>
      </c>
      <c r="V225" s="42">
        <f aca="true" t="shared" si="37" ref="V225:V300">(C225+J225+O225+P225+Q225)</f>
        <v>273</v>
      </c>
      <c r="W225" s="28">
        <f t="shared" si="28"/>
        <v>102</v>
      </c>
      <c r="X225" s="30">
        <f t="shared" si="29"/>
        <v>45.597362637362636</v>
      </c>
      <c r="Y225" s="31">
        <f t="shared" si="30"/>
        <v>7.461386613386614</v>
      </c>
    </row>
    <row r="226" spans="1:25" ht="15">
      <c r="A226" s="35">
        <v>1986</v>
      </c>
      <c r="B226" s="35">
        <v>78</v>
      </c>
      <c r="C226" s="35">
        <v>81</v>
      </c>
      <c r="D226" s="35">
        <v>5</v>
      </c>
      <c r="E226" s="35">
        <v>17</v>
      </c>
      <c r="F226" s="35">
        <v>4</v>
      </c>
      <c r="G226" s="35">
        <v>1</v>
      </c>
      <c r="H226" s="35">
        <v>0</v>
      </c>
      <c r="I226" s="35">
        <v>0</v>
      </c>
      <c r="J226" s="35">
        <v>4</v>
      </c>
      <c r="K226" s="35">
        <v>11</v>
      </c>
      <c r="L226" s="35">
        <v>2</v>
      </c>
      <c r="M226" s="35">
        <v>0</v>
      </c>
      <c r="N226" s="35">
        <v>0</v>
      </c>
      <c r="O226" s="35">
        <v>0</v>
      </c>
      <c r="P226" s="35">
        <v>0</v>
      </c>
      <c r="Q226" s="35">
        <v>1</v>
      </c>
      <c r="R226" s="35">
        <v>1</v>
      </c>
      <c r="S226" s="36">
        <f>E226/C226</f>
        <v>0.20987654320987653</v>
      </c>
      <c r="T226" s="36">
        <f>((I226*3)+(H226*2)+G226+E226)/C226</f>
        <v>0.2222222222222222</v>
      </c>
      <c r="U226" s="36">
        <f>(E226+J226+O226)/(C226+J226+O226+Q226)</f>
        <v>0.2441860465116279</v>
      </c>
      <c r="V226" s="35">
        <f t="shared" si="37"/>
        <v>86</v>
      </c>
      <c r="W226" s="35">
        <f t="shared" si="28"/>
        <v>18</v>
      </c>
      <c r="X226" s="37">
        <f t="shared" si="29"/>
        <v>4.5488372093023255</v>
      </c>
      <c r="Y226" s="38">
        <f t="shared" si="30"/>
        <v>1.8608879492600425</v>
      </c>
    </row>
    <row r="227" spans="1:25" ht="15">
      <c r="A227" s="28" t="s">
        <v>259</v>
      </c>
      <c r="B227" s="28">
        <f>SUM(B225:B226)</f>
        <v>160</v>
      </c>
      <c r="C227" s="28">
        <f aca="true" t="shared" si="38" ref="C227:R227">SUM(C225:C226)</f>
        <v>307</v>
      </c>
      <c r="D227" s="28">
        <f t="shared" si="38"/>
        <v>39</v>
      </c>
      <c r="E227" s="28">
        <f t="shared" si="38"/>
        <v>89</v>
      </c>
      <c r="F227" s="28">
        <f t="shared" si="38"/>
        <v>36</v>
      </c>
      <c r="G227" s="28">
        <f t="shared" si="38"/>
        <v>13</v>
      </c>
      <c r="H227" s="28">
        <f t="shared" si="38"/>
        <v>0</v>
      </c>
      <c r="I227" s="28">
        <f t="shared" si="38"/>
        <v>6</v>
      </c>
      <c r="J227" s="28">
        <f t="shared" si="38"/>
        <v>45</v>
      </c>
      <c r="K227" s="28">
        <f t="shared" si="38"/>
        <v>43</v>
      </c>
      <c r="L227" s="28">
        <f t="shared" si="38"/>
        <v>2</v>
      </c>
      <c r="M227" s="28">
        <f t="shared" si="38"/>
        <v>0</v>
      </c>
      <c r="N227" s="28">
        <f t="shared" si="38"/>
        <v>2</v>
      </c>
      <c r="O227" s="28">
        <f t="shared" si="38"/>
        <v>2</v>
      </c>
      <c r="P227" s="28">
        <f t="shared" si="38"/>
        <v>0</v>
      </c>
      <c r="Q227" s="28">
        <f t="shared" si="38"/>
        <v>5</v>
      </c>
      <c r="R227" s="28">
        <f t="shared" si="38"/>
        <v>6</v>
      </c>
      <c r="S227" s="29">
        <f>E227/C227</f>
        <v>0.2899022801302932</v>
      </c>
      <c r="T227" s="29">
        <f>((I227*3)+(H227*2)+G227+E227)/C227</f>
        <v>0.39087947882736157</v>
      </c>
      <c r="U227" s="29">
        <f>(E227+J227+O227)/(C227+J227+O227+Q227)</f>
        <v>0.3788300835654596</v>
      </c>
      <c r="V227" s="42">
        <f t="shared" si="37"/>
        <v>359</v>
      </c>
      <c r="W227" s="28">
        <f t="shared" si="28"/>
        <v>120</v>
      </c>
      <c r="X227" s="30">
        <f t="shared" si="29"/>
        <v>48.069526462395544</v>
      </c>
      <c r="Y227" s="31">
        <f t="shared" si="30"/>
        <v>5.618516080020259</v>
      </c>
    </row>
    <row r="228" spans="1:22" ht="1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9"/>
      <c r="T228" s="29"/>
      <c r="U228" s="29"/>
      <c r="V228" s="42"/>
    </row>
    <row r="229" spans="1:22" ht="15.75">
      <c r="A229" s="32" t="s">
        <v>331</v>
      </c>
      <c r="B229" s="28"/>
      <c r="C229" s="27">
        <v>1981</v>
      </c>
      <c r="D229" s="28"/>
      <c r="E229" s="28"/>
      <c r="F229" s="28"/>
      <c r="G229" s="44" t="s">
        <v>294</v>
      </c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9"/>
      <c r="T229" s="29"/>
      <c r="U229" s="29"/>
      <c r="V229" s="42"/>
    </row>
    <row r="230" spans="22:25" ht="15">
      <c r="V230" s="42"/>
      <c r="X230" s="28"/>
      <c r="Y230" s="28"/>
    </row>
    <row r="231" spans="1:25" ht="15.75">
      <c r="A231" s="6" t="s">
        <v>332</v>
      </c>
      <c r="C231" s="39" t="s">
        <v>333</v>
      </c>
      <c r="V231" s="42"/>
      <c r="X231" s="28"/>
      <c r="Y231" s="28"/>
    </row>
    <row r="232" spans="1:25" ht="15">
      <c r="A232" s="28">
        <v>2001</v>
      </c>
      <c r="B232" s="28">
        <v>156</v>
      </c>
      <c r="C232" s="28">
        <v>549</v>
      </c>
      <c r="D232" s="28">
        <v>82</v>
      </c>
      <c r="E232" s="28">
        <v>124</v>
      </c>
      <c r="F232" s="28">
        <v>76</v>
      </c>
      <c r="G232" s="28">
        <v>26</v>
      </c>
      <c r="H232" s="28">
        <v>5</v>
      </c>
      <c r="I232" s="28">
        <v>28</v>
      </c>
      <c r="J232" s="28">
        <v>61</v>
      </c>
      <c r="K232" s="28">
        <v>121</v>
      </c>
      <c r="L232" s="28">
        <v>2</v>
      </c>
      <c r="M232" s="28">
        <v>9</v>
      </c>
      <c r="N232" s="28">
        <v>3</v>
      </c>
      <c r="O232" s="28">
        <v>4</v>
      </c>
      <c r="P232" s="28">
        <v>6</v>
      </c>
      <c r="Q232" s="28">
        <v>2</v>
      </c>
      <c r="R232" s="28">
        <v>10</v>
      </c>
      <c r="S232" s="29">
        <f aca="true" t="shared" si="39" ref="S232:S240">E232/C232</f>
        <v>0.22586520947176686</v>
      </c>
      <c r="T232" s="29">
        <f>((I232*3)+(H232*2)+G232+E232)/C232</f>
        <v>0.4444444444444444</v>
      </c>
      <c r="U232" s="29">
        <f aca="true" t="shared" si="40" ref="U232:U240">(E232+J232+O232)/(C232+J232+O232+Q232)</f>
        <v>0.3068181818181818</v>
      </c>
      <c r="V232" s="42">
        <f t="shared" si="37"/>
        <v>622</v>
      </c>
      <c r="W232" s="28">
        <f t="shared" si="28"/>
        <v>244</v>
      </c>
      <c r="X232" s="30">
        <f t="shared" si="29"/>
        <v>76.32514469453378</v>
      </c>
      <c r="Y232" s="31">
        <f t="shared" si="30"/>
        <v>4.62058050841348</v>
      </c>
    </row>
    <row r="233" spans="1:25" ht="15">
      <c r="A233" s="28">
        <v>2002</v>
      </c>
      <c r="B233" s="28">
        <v>152</v>
      </c>
      <c r="C233" s="28">
        <v>589</v>
      </c>
      <c r="D233" s="28">
        <v>97</v>
      </c>
      <c r="E233" s="28">
        <v>150</v>
      </c>
      <c r="F233" s="28">
        <v>111</v>
      </c>
      <c r="G233" s="28">
        <v>29</v>
      </c>
      <c r="H233" s="28">
        <v>5</v>
      </c>
      <c r="I233" s="28">
        <v>45</v>
      </c>
      <c r="J233" s="28">
        <v>41</v>
      </c>
      <c r="K233" s="28">
        <v>163</v>
      </c>
      <c r="L233" s="28">
        <v>0</v>
      </c>
      <c r="M233" s="28">
        <v>19</v>
      </c>
      <c r="N233" s="28">
        <v>6</v>
      </c>
      <c r="O233" s="28">
        <v>0</v>
      </c>
      <c r="P233" s="28">
        <v>0</v>
      </c>
      <c r="Q233" s="28">
        <v>3</v>
      </c>
      <c r="R233" s="28">
        <v>13</v>
      </c>
      <c r="S233" s="29">
        <f t="shared" si="39"/>
        <v>0.2546689303904924</v>
      </c>
      <c r="T233" s="29">
        <f>((I233*3)+(H233*2)+G233+E233)/C233</f>
        <v>0.5500848896434635</v>
      </c>
      <c r="U233" s="29">
        <f t="shared" si="40"/>
        <v>0.30173775671406006</v>
      </c>
      <c r="V233" s="42">
        <f t="shared" si="37"/>
        <v>633</v>
      </c>
      <c r="W233" s="28">
        <f t="shared" si="28"/>
        <v>324</v>
      </c>
      <c r="X233" s="30">
        <f t="shared" si="29"/>
        <v>94.04296998420222</v>
      </c>
      <c r="Y233" s="31">
        <f t="shared" si="30"/>
        <v>5.507939673695141</v>
      </c>
    </row>
    <row r="234" spans="1:25" ht="15">
      <c r="A234" s="28">
        <v>2003</v>
      </c>
      <c r="B234" s="28">
        <v>130</v>
      </c>
      <c r="C234" s="28">
        <v>430</v>
      </c>
      <c r="D234" s="28">
        <v>53</v>
      </c>
      <c r="E234" s="28">
        <v>87</v>
      </c>
      <c r="F234" s="28">
        <v>47</v>
      </c>
      <c r="G234" s="28">
        <v>20</v>
      </c>
      <c r="H234" s="28">
        <v>9</v>
      </c>
      <c r="I234" s="28">
        <v>13</v>
      </c>
      <c r="J234" s="28">
        <v>62</v>
      </c>
      <c r="K234" s="28">
        <v>116</v>
      </c>
      <c r="L234" s="28">
        <v>2</v>
      </c>
      <c r="M234" s="28">
        <v>3</v>
      </c>
      <c r="N234" s="28">
        <v>1</v>
      </c>
      <c r="O234" s="28">
        <v>0</v>
      </c>
      <c r="P234" s="28">
        <v>0</v>
      </c>
      <c r="Q234" s="28">
        <v>1</v>
      </c>
      <c r="R234" s="28">
        <v>13</v>
      </c>
      <c r="S234" s="29">
        <f t="shared" si="39"/>
        <v>0.20232558139534884</v>
      </c>
      <c r="T234" s="29">
        <f>((I234*3)+(H234*2)+G234+E234)/C234</f>
        <v>0.3813953488372093</v>
      </c>
      <c r="U234" s="29">
        <f t="shared" si="40"/>
        <v>0.3022312373225152</v>
      </c>
      <c r="V234" s="42">
        <f t="shared" si="37"/>
        <v>493</v>
      </c>
      <c r="W234" s="28">
        <f t="shared" si="28"/>
        <v>164</v>
      </c>
      <c r="X234" s="30">
        <f t="shared" si="29"/>
        <v>49.892494929006084</v>
      </c>
      <c r="Y234" s="31">
        <f t="shared" si="30"/>
        <v>3.762841796321688</v>
      </c>
    </row>
    <row r="235" spans="1:25" ht="15">
      <c r="A235" s="28">
        <v>2004</v>
      </c>
      <c r="B235" s="28">
        <v>159</v>
      </c>
      <c r="C235" s="28">
        <v>577</v>
      </c>
      <c r="D235" s="28">
        <v>83</v>
      </c>
      <c r="E235" s="28">
        <v>129</v>
      </c>
      <c r="F235" s="28">
        <v>70</v>
      </c>
      <c r="G235" s="28">
        <v>25</v>
      </c>
      <c r="H235" s="28">
        <v>1</v>
      </c>
      <c r="I235" s="28">
        <v>20</v>
      </c>
      <c r="J235" s="28">
        <v>101</v>
      </c>
      <c r="K235" s="28">
        <v>129</v>
      </c>
      <c r="L235" s="28">
        <v>4</v>
      </c>
      <c r="M235" s="28">
        <v>3</v>
      </c>
      <c r="N235" s="28">
        <v>3</v>
      </c>
      <c r="O235" s="28">
        <v>0</v>
      </c>
      <c r="P235" s="28">
        <v>1</v>
      </c>
      <c r="Q235" s="28">
        <v>3</v>
      </c>
      <c r="R235" s="28">
        <v>11</v>
      </c>
      <c r="S235" s="29">
        <f t="shared" si="39"/>
        <v>0.22357019064124783</v>
      </c>
      <c r="T235" s="29">
        <f>((I235*3)+(H235*2)+G235+E235)/C235</f>
        <v>0.37435008665511266</v>
      </c>
      <c r="U235" s="29">
        <f t="shared" si="40"/>
        <v>0.3377386196769457</v>
      </c>
      <c r="V235" s="42">
        <f t="shared" si="37"/>
        <v>682</v>
      </c>
      <c r="W235" s="28">
        <f t="shared" si="28"/>
        <v>216</v>
      </c>
      <c r="X235" s="30">
        <f t="shared" si="29"/>
        <v>77.88035190615835</v>
      </c>
      <c r="Y235" s="31">
        <f t="shared" si="30"/>
        <v>4.512380904434068</v>
      </c>
    </row>
    <row r="236" spans="1:25" ht="15">
      <c r="A236" s="28">
        <v>2005</v>
      </c>
      <c r="B236" s="28">
        <v>81</v>
      </c>
      <c r="C236" s="28">
        <v>209</v>
      </c>
      <c r="D236" s="28">
        <v>31</v>
      </c>
      <c r="E236" s="28">
        <v>59</v>
      </c>
      <c r="F236" s="28">
        <v>30</v>
      </c>
      <c r="G236" s="28">
        <v>14</v>
      </c>
      <c r="H236" s="28">
        <v>3</v>
      </c>
      <c r="I236" s="28">
        <v>6</v>
      </c>
      <c r="J236" s="28">
        <v>29</v>
      </c>
      <c r="K236" s="28">
        <v>43</v>
      </c>
      <c r="L236" s="28">
        <v>4</v>
      </c>
      <c r="M236" s="28">
        <v>3</v>
      </c>
      <c r="N236" s="28">
        <v>0</v>
      </c>
      <c r="O236" s="28">
        <v>4</v>
      </c>
      <c r="P236" s="28">
        <v>5</v>
      </c>
      <c r="Q236" s="28">
        <v>0</v>
      </c>
      <c r="R236" s="28">
        <v>3</v>
      </c>
      <c r="S236" s="29">
        <f t="shared" si="39"/>
        <v>0.2822966507177033</v>
      </c>
      <c r="T236" s="29">
        <f>(I236*3+H236*2+G236+E236)/C236</f>
        <v>0.46411483253588515</v>
      </c>
      <c r="U236" s="29">
        <f t="shared" si="40"/>
        <v>0.38016528925619836</v>
      </c>
      <c r="V236" s="42">
        <f t="shared" si="37"/>
        <v>247</v>
      </c>
      <c r="W236" s="28">
        <f t="shared" si="28"/>
        <v>97</v>
      </c>
      <c r="X236" s="30">
        <f t="shared" si="29"/>
        <v>39.541943319838055</v>
      </c>
      <c r="Y236" s="31">
        <f t="shared" si="30"/>
        <v>6.757167529339415</v>
      </c>
    </row>
    <row r="237" spans="1:25" ht="15">
      <c r="A237" s="28">
        <v>2006</v>
      </c>
      <c r="B237" s="28">
        <v>72</v>
      </c>
      <c r="C237" s="28">
        <v>226</v>
      </c>
      <c r="D237" s="28">
        <v>37</v>
      </c>
      <c r="E237" s="28">
        <v>69</v>
      </c>
      <c r="F237" s="28">
        <v>42</v>
      </c>
      <c r="G237" s="28">
        <v>28</v>
      </c>
      <c r="H237" s="28">
        <v>0</v>
      </c>
      <c r="I237" s="28">
        <v>8</v>
      </c>
      <c r="J237" s="28">
        <v>29</v>
      </c>
      <c r="K237" s="28">
        <v>54</v>
      </c>
      <c r="L237" s="28">
        <v>3</v>
      </c>
      <c r="M237" s="28">
        <v>0</v>
      </c>
      <c r="N237" s="28">
        <v>0</v>
      </c>
      <c r="O237" s="28">
        <v>0</v>
      </c>
      <c r="P237" s="28">
        <v>0</v>
      </c>
      <c r="Q237" s="28">
        <v>0</v>
      </c>
      <c r="R237" s="28">
        <v>7</v>
      </c>
      <c r="S237" s="29">
        <f t="shared" si="39"/>
        <v>0.3053097345132743</v>
      </c>
      <c r="T237" s="29">
        <f>((I237*3)+(H237*2)+G237+E237)/C237</f>
        <v>0.5353982300884956</v>
      </c>
      <c r="U237" s="29">
        <f t="shared" si="40"/>
        <v>0.3843137254901961</v>
      </c>
      <c r="V237" s="42">
        <f t="shared" si="37"/>
        <v>255</v>
      </c>
      <c r="W237" s="28">
        <f t="shared" si="28"/>
        <v>121</v>
      </c>
      <c r="X237" s="30">
        <f t="shared" si="29"/>
        <v>45.87113725490196</v>
      </c>
      <c r="Y237" s="31">
        <f t="shared" si="30"/>
        <v>7.551955523672884</v>
      </c>
    </row>
    <row r="238" spans="1:25" ht="15">
      <c r="A238" s="28">
        <v>2007</v>
      </c>
      <c r="B238" s="28">
        <v>64</v>
      </c>
      <c r="C238" s="28">
        <v>149</v>
      </c>
      <c r="D238" s="28">
        <v>27</v>
      </c>
      <c r="E238" s="28">
        <v>45</v>
      </c>
      <c r="F238" s="28">
        <v>12</v>
      </c>
      <c r="G238" s="28">
        <v>15</v>
      </c>
      <c r="H238" s="28">
        <v>1</v>
      </c>
      <c r="I238" s="28">
        <v>5</v>
      </c>
      <c r="J238" s="28">
        <v>23</v>
      </c>
      <c r="K238" s="28">
        <v>32</v>
      </c>
      <c r="L238" s="28">
        <v>2</v>
      </c>
      <c r="M238" s="28">
        <v>2</v>
      </c>
      <c r="N238" s="28">
        <v>1</v>
      </c>
      <c r="O238" s="28">
        <v>0</v>
      </c>
      <c r="P238" s="28">
        <v>4</v>
      </c>
      <c r="Q238" s="28">
        <v>0</v>
      </c>
      <c r="R238" s="28">
        <v>0</v>
      </c>
      <c r="S238" s="29">
        <f t="shared" si="39"/>
        <v>0.30201342281879195</v>
      </c>
      <c r="T238" s="29">
        <f>((I238*3)+(H238*2)+G238+E238)/C238</f>
        <v>0.5167785234899329</v>
      </c>
      <c r="U238" s="29">
        <f t="shared" si="40"/>
        <v>0.3953488372093023</v>
      </c>
      <c r="V238" s="42">
        <f t="shared" si="37"/>
        <v>176</v>
      </c>
      <c r="W238" s="28">
        <f t="shared" si="28"/>
        <v>77</v>
      </c>
      <c r="X238" s="30">
        <f t="shared" si="29"/>
        <v>32.77670454545454</v>
      </c>
      <c r="Y238" s="31">
        <f t="shared" si="30"/>
        <v>8.119000208507089</v>
      </c>
    </row>
    <row r="239" spans="1:25" ht="15">
      <c r="A239" s="35">
        <v>2008</v>
      </c>
      <c r="B239" s="35">
        <v>6</v>
      </c>
      <c r="C239" s="35">
        <v>6</v>
      </c>
      <c r="D239" s="35">
        <v>1</v>
      </c>
      <c r="E239" s="35">
        <v>3</v>
      </c>
      <c r="F239" s="35">
        <v>1</v>
      </c>
      <c r="G239" s="35">
        <v>0</v>
      </c>
      <c r="H239" s="35">
        <v>0</v>
      </c>
      <c r="I239" s="35">
        <v>0</v>
      </c>
      <c r="J239" s="35">
        <v>0</v>
      </c>
      <c r="K239" s="35">
        <v>0</v>
      </c>
      <c r="L239" s="35">
        <v>0</v>
      </c>
      <c r="M239" s="35">
        <v>1</v>
      </c>
      <c r="N239" s="35">
        <v>0</v>
      </c>
      <c r="O239" s="35">
        <v>0</v>
      </c>
      <c r="P239" s="35">
        <v>0</v>
      </c>
      <c r="Q239" s="35">
        <v>0</v>
      </c>
      <c r="R239" s="35">
        <v>0</v>
      </c>
      <c r="S239" s="36">
        <f t="shared" si="39"/>
        <v>0.5</v>
      </c>
      <c r="T239" s="36">
        <f>((I239*3)+(H239*2)+G239+E239)/C239</f>
        <v>0.5</v>
      </c>
      <c r="U239" s="36">
        <f t="shared" si="40"/>
        <v>0.5</v>
      </c>
      <c r="V239" s="35">
        <f t="shared" si="37"/>
        <v>6</v>
      </c>
      <c r="W239" s="35">
        <f t="shared" si="28"/>
        <v>3</v>
      </c>
      <c r="X239" s="37">
        <f t="shared" si="29"/>
        <v>1.76</v>
      </c>
      <c r="Y239" s="38">
        <f t="shared" si="30"/>
        <v>15.839999999999998</v>
      </c>
    </row>
    <row r="240" spans="1:25" ht="15">
      <c r="A240" s="28" t="s">
        <v>259</v>
      </c>
      <c r="B240" s="28">
        <f>SUM(B232:B239)</f>
        <v>820</v>
      </c>
      <c r="C240" s="28">
        <f aca="true" t="shared" si="41" ref="C240:R240">SUM(C232:C239)</f>
        <v>2735</v>
      </c>
      <c r="D240" s="28">
        <f t="shared" si="41"/>
        <v>411</v>
      </c>
      <c r="E240" s="28">
        <f t="shared" si="41"/>
        <v>666</v>
      </c>
      <c r="F240" s="28">
        <f t="shared" si="41"/>
        <v>389</v>
      </c>
      <c r="G240" s="28">
        <f t="shared" si="41"/>
        <v>157</v>
      </c>
      <c r="H240" s="28">
        <f t="shared" si="41"/>
        <v>24</v>
      </c>
      <c r="I240" s="28">
        <f t="shared" si="41"/>
        <v>125</v>
      </c>
      <c r="J240" s="28">
        <f t="shared" si="41"/>
        <v>346</v>
      </c>
      <c r="K240" s="28">
        <f t="shared" si="41"/>
        <v>658</v>
      </c>
      <c r="L240" s="28">
        <f t="shared" si="41"/>
        <v>17</v>
      </c>
      <c r="M240" s="28">
        <f t="shared" si="41"/>
        <v>40</v>
      </c>
      <c r="N240" s="28">
        <f t="shared" si="41"/>
        <v>14</v>
      </c>
      <c r="O240" s="28">
        <f t="shared" si="41"/>
        <v>8</v>
      </c>
      <c r="P240" s="28">
        <f t="shared" si="41"/>
        <v>16</v>
      </c>
      <c r="Q240" s="28">
        <f t="shared" si="41"/>
        <v>9</v>
      </c>
      <c r="R240" s="28">
        <f t="shared" si="41"/>
        <v>57</v>
      </c>
      <c r="S240" s="29">
        <f t="shared" si="39"/>
        <v>0.24351005484460694</v>
      </c>
      <c r="T240" s="29">
        <f>((I240*3)+(H240*2)+G240+E240)/C240</f>
        <v>0.45557586837294334</v>
      </c>
      <c r="U240" s="29">
        <f t="shared" si="40"/>
        <v>0.329244673983215</v>
      </c>
      <c r="V240" s="42">
        <f t="shared" si="37"/>
        <v>3114</v>
      </c>
      <c r="W240" s="28">
        <f t="shared" si="28"/>
        <v>1246</v>
      </c>
      <c r="X240" s="30">
        <f t="shared" si="29"/>
        <v>418.0719845857418</v>
      </c>
      <c r="Y240" s="31">
        <f t="shared" si="30"/>
        <v>5.213830754648973</v>
      </c>
    </row>
    <row r="241" spans="22:25" ht="15">
      <c r="V241" s="42"/>
      <c r="X241" s="28"/>
      <c r="Y241" s="28"/>
    </row>
    <row r="242" spans="1:25" ht="15.75">
      <c r="A242" s="6" t="s">
        <v>334</v>
      </c>
      <c r="C242" s="39" t="s">
        <v>335</v>
      </c>
      <c r="G242" s="45" t="s">
        <v>294</v>
      </c>
      <c r="V242" s="42"/>
      <c r="X242" s="28"/>
      <c r="Y242" s="28"/>
    </row>
    <row r="243" spans="1:25" ht="15">
      <c r="A243" s="28">
        <v>1980</v>
      </c>
      <c r="B243" s="28">
        <v>160</v>
      </c>
      <c r="C243" s="28">
        <v>547</v>
      </c>
      <c r="D243" s="28">
        <v>42</v>
      </c>
      <c r="E243" s="28">
        <v>116</v>
      </c>
      <c r="F243" s="28">
        <v>29</v>
      </c>
      <c r="G243" s="28">
        <v>19</v>
      </c>
      <c r="H243" s="28">
        <v>2</v>
      </c>
      <c r="I243" s="28">
        <v>8</v>
      </c>
      <c r="J243" s="28">
        <v>28</v>
      </c>
      <c r="K243" s="28">
        <v>46</v>
      </c>
      <c r="L243" s="28">
        <v>13</v>
      </c>
      <c r="M243" s="28">
        <v>0</v>
      </c>
      <c r="N243" s="28">
        <v>0</v>
      </c>
      <c r="O243" s="28">
        <v>0</v>
      </c>
      <c r="P243" s="28">
        <v>15</v>
      </c>
      <c r="Q243" s="28">
        <v>3</v>
      </c>
      <c r="R243" s="28">
        <v>11</v>
      </c>
      <c r="S243" s="29">
        <f aca="true" t="shared" si="42" ref="S243:S248">E243/C243</f>
        <v>0.21206581352833637</v>
      </c>
      <c r="T243" s="29">
        <f aca="true" t="shared" si="43" ref="T243:T248">((I243*3)+(H243*2)+G243+E243)/C243</f>
        <v>0.2979890310786106</v>
      </c>
      <c r="U243" s="29">
        <f aca="true" t="shared" si="44" ref="U243:U248">(E243+J243+O243)/(C243+J243+O243+Q243)</f>
        <v>0.2491349480968858</v>
      </c>
      <c r="V243" s="42">
        <f t="shared" si="37"/>
        <v>593</v>
      </c>
      <c r="W243" s="28">
        <f t="shared" si="28"/>
        <v>163</v>
      </c>
      <c r="X243" s="30">
        <f t="shared" si="29"/>
        <v>40.29025295109612</v>
      </c>
      <c r="Y243" s="31">
        <f t="shared" si="30"/>
        <v>2.3648626732165114</v>
      </c>
    </row>
    <row r="244" spans="1:25" ht="15">
      <c r="A244" s="28">
        <v>1982</v>
      </c>
      <c r="B244" s="28">
        <v>152</v>
      </c>
      <c r="C244" s="28">
        <v>607</v>
      </c>
      <c r="D244" s="28">
        <v>58</v>
      </c>
      <c r="E244" s="28">
        <v>161</v>
      </c>
      <c r="F244" s="28">
        <v>73</v>
      </c>
      <c r="G244" s="28">
        <v>33</v>
      </c>
      <c r="H244" s="28">
        <v>2</v>
      </c>
      <c r="I244" s="28">
        <v>8</v>
      </c>
      <c r="J244" s="28">
        <v>28</v>
      </c>
      <c r="K244" s="28">
        <v>50</v>
      </c>
      <c r="L244" s="28">
        <v>10</v>
      </c>
      <c r="M244" s="28">
        <v>0</v>
      </c>
      <c r="N244" s="28">
        <v>0</v>
      </c>
      <c r="O244" s="28">
        <v>4</v>
      </c>
      <c r="P244" s="28">
        <v>16</v>
      </c>
      <c r="Q244" s="28">
        <v>7</v>
      </c>
      <c r="R244" s="28">
        <v>10</v>
      </c>
      <c r="S244" s="29">
        <f t="shared" si="42"/>
        <v>0.2652388797364086</v>
      </c>
      <c r="T244" s="29">
        <f t="shared" si="43"/>
        <v>0.3657331136738056</v>
      </c>
      <c r="U244" s="29">
        <f t="shared" si="44"/>
        <v>0.29876160990712075</v>
      </c>
      <c r="V244" s="42">
        <f t="shared" si="37"/>
        <v>662</v>
      </c>
      <c r="W244" s="28">
        <f t="shared" si="28"/>
        <v>222</v>
      </c>
      <c r="X244" s="30">
        <f t="shared" si="29"/>
        <v>66.97468277945619</v>
      </c>
      <c r="Y244" s="31">
        <f t="shared" si="30"/>
        <v>3.775190887359743</v>
      </c>
    </row>
    <row r="245" spans="1:25" ht="15">
      <c r="A245" s="28">
        <v>1983</v>
      </c>
      <c r="B245" s="28">
        <v>163</v>
      </c>
      <c r="C245" s="28">
        <v>590</v>
      </c>
      <c r="D245" s="28">
        <v>61</v>
      </c>
      <c r="E245" s="28">
        <v>165</v>
      </c>
      <c r="F245" s="28">
        <v>57</v>
      </c>
      <c r="G245" s="28">
        <v>18</v>
      </c>
      <c r="H245" s="28">
        <v>3</v>
      </c>
      <c r="I245" s="28">
        <v>7</v>
      </c>
      <c r="J245" s="28">
        <v>49</v>
      </c>
      <c r="K245" s="28">
        <v>43</v>
      </c>
      <c r="L245" s="28">
        <v>9</v>
      </c>
      <c r="M245" s="28">
        <v>0</v>
      </c>
      <c r="N245" s="28">
        <v>0</v>
      </c>
      <c r="O245" s="28">
        <v>0</v>
      </c>
      <c r="P245" s="43">
        <v>20</v>
      </c>
      <c r="Q245" s="28">
        <v>3</v>
      </c>
      <c r="R245" s="28">
        <v>15</v>
      </c>
      <c r="S245" s="29">
        <f t="shared" si="42"/>
        <v>0.2796610169491525</v>
      </c>
      <c r="T245" s="29">
        <f t="shared" si="43"/>
        <v>0.3559322033898305</v>
      </c>
      <c r="U245" s="29">
        <f t="shared" si="44"/>
        <v>0.3333333333333333</v>
      </c>
      <c r="V245" s="42">
        <f t="shared" si="37"/>
        <v>662</v>
      </c>
      <c r="W245" s="28">
        <f t="shared" si="28"/>
        <v>210</v>
      </c>
      <c r="X245" s="30">
        <f t="shared" si="29"/>
        <v>70.55181268882174</v>
      </c>
      <c r="Y245" s="31">
        <f t="shared" si="30"/>
        <v>4.114252575806019</v>
      </c>
    </row>
    <row r="246" spans="1:25" ht="15">
      <c r="A246" s="28">
        <v>1984</v>
      </c>
      <c r="B246" s="28">
        <v>102</v>
      </c>
      <c r="C246" s="28">
        <v>239</v>
      </c>
      <c r="D246" s="28">
        <v>22</v>
      </c>
      <c r="E246" s="28">
        <v>55</v>
      </c>
      <c r="F246" s="28">
        <v>17</v>
      </c>
      <c r="G246" s="28">
        <v>11</v>
      </c>
      <c r="H246" s="28">
        <v>0</v>
      </c>
      <c r="I246" s="28">
        <v>1</v>
      </c>
      <c r="J246" s="28">
        <v>22</v>
      </c>
      <c r="K246" s="28">
        <v>24</v>
      </c>
      <c r="L246" s="28">
        <v>10</v>
      </c>
      <c r="M246" s="28">
        <v>0</v>
      </c>
      <c r="N246" s="28">
        <v>0</v>
      </c>
      <c r="O246" s="28">
        <v>2</v>
      </c>
      <c r="P246" s="28">
        <v>2</v>
      </c>
      <c r="Q246" s="28">
        <v>0</v>
      </c>
      <c r="R246" s="28">
        <v>5</v>
      </c>
      <c r="S246" s="29">
        <f t="shared" si="42"/>
        <v>0.2301255230125523</v>
      </c>
      <c r="T246" s="29">
        <f t="shared" si="43"/>
        <v>0.28870292887029286</v>
      </c>
      <c r="U246" s="29">
        <f t="shared" si="44"/>
        <v>0.30038022813688214</v>
      </c>
      <c r="V246" s="42">
        <f t="shared" si="37"/>
        <v>265</v>
      </c>
      <c r="W246" s="28">
        <f t="shared" si="28"/>
        <v>69</v>
      </c>
      <c r="X246" s="30">
        <f t="shared" si="29"/>
        <v>21.300830188679246</v>
      </c>
      <c r="Y246" s="31">
        <f t="shared" si="30"/>
        <v>3.011112120912773</v>
      </c>
    </row>
    <row r="247" spans="1:25" ht="15">
      <c r="A247" s="35">
        <v>1985</v>
      </c>
      <c r="B247" s="35">
        <v>92</v>
      </c>
      <c r="C247" s="35">
        <v>170</v>
      </c>
      <c r="D247" s="35">
        <v>16</v>
      </c>
      <c r="E247" s="35">
        <v>44</v>
      </c>
      <c r="F247" s="35">
        <v>9</v>
      </c>
      <c r="G247" s="35">
        <v>8</v>
      </c>
      <c r="H247" s="35">
        <v>0</v>
      </c>
      <c r="I247" s="35">
        <v>0</v>
      </c>
      <c r="J247" s="35">
        <v>12</v>
      </c>
      <c r="K247" s="35">
        <v>16</v>
      </c>
      <c r="L247" s="35">
        <v>7</v>
      </c>
      <c r="M247" s="35">
        <v>0</v>
      </c>
      <c r="N247" s="35">
        <v>0</v>
      </c>
      <c r="O247" s="35">
        <v>0</v>
      </c>
      <c r="P247" s="35">
        <v>2</v>
      </c>
      <c r="Q247" s="35">
        <v>0</v>
      </c>
      <c r="R247" s="35">
        <v>2</v>
      </c>
      <c r="S247" s="36">
        <f t="shared" si="42"/>
        <v>0.25882352941176473</v>
      </c>
      <c r="T247" s="36">
        <f t="shared" si="43"/>
        <v>0.3058823529411765</v>
      </c>
      <c r="U247" s="36">
        <f t="shared" si="44"/>
        <v>0.3076923076923077</v>
      </c>
      <c r="V247" s="35">
        <f t="shared" si="37"/>
        <v>184</v>
      </c>
      <c r="W247" s="35">
        <f t="shared" si="28"/>
        <v>52</v>
      </c>
      <c r="X247" s="37">
        <f>((E247+J247+O247-N247-R247)*(W247+(0.26*(J247+O247)+(0.52*(P247+Q247+M247))))/(C247+J247+O247+P247+Q247))</f>
        <v>16.481739130434782</v>
      </c>
      <c r="Y247" s="38">
        <f>(((X247*(3*1458))/162)/(C247-E247+P247+Q247+N247+R247))</f>
        <v>3.4231304347826086</v>
      </c>
    </row>
    <row r="248" spans="1:25" ht="15">
      <c r="A248" s="28" t="s">
        <v>259</v>
      </c>
      <c r="B248" s="28">
        <f>SUM(B243:B247)</f>
        <v>669</v>
      </c>
      <c r="C248" s="28">
        <f aca="true" t="shared" si="45" ref="C248:R248">SUM(C243:C247)</f>
        <v>2153</v>
      </c>
      <c r="D248" s="28">
        <f t="shared" si="45"/>
        <v>199</v>
      </c>
      <c r="E248" s="28">
        <f t="shared" si="45"/>
        <v>541</v>
      </c>
      <c r="F248" s="28">
        <f t="shared" si="45"/>
        <v>185</v>
      </c>
      <c r="G248" s="28">
        <f t="shared" si="45"/>
        <v>89</v>
      </c>
      <c r="H248" s="28">
        <f t="shared" si="45"/>
        <v>7</v>
      </c>
      <c r="I248" s="28">
        <f t="shared" si="45"/>
        <v>24</v>
      </c>
      <c r="J248" s="28">
        <f t="shared" si="45"/>
        <v>139</v>
      </c>
      <c r="K248" s="28">
        <f t="shared" si="45"/>
        <v>179</v>
      </c>
      <c r="L248" s="28">
        <f t="shared" si="45"/>
        <v>49</v>
      </c>
      <c r="M248" s="28">
        <f t="shared" si="45"/>
        <v>0</v>
      </c>
      <c r="N248" s="28">
        <f t="shared" si="45"/>
        <v>0</v>
      </c>
      <c r="O248" s="28">
        <f t="shared" si="45"/>
        <v>6</v>
      </c>
      <c r="P248" s="28">
        <f t="shared" si="45"/>
        <v>55</v>
      </c>
      <c r="Q248" s="28">
        <f t="shared" si="45"/>
        <v>13</v>
      </c>
      <c r="R248" s="28">
        <f t="shared" si="45"/>
        <v>43</v>
      </c>
      <c r="S248" s="29">
        <f t="shared" si="42"/>
        <v>0.25127728750580586</v>
      </c>
      <c r="T248" s="29">
        <f t="shared" si="43"/>
        <v>0.332559219693451</v>
      </c>
      <c r="U248" s="29">
        <f t="shared" si="44"/>
        <v>0.29684119428818695</v>
      </c>
      <c r="V248" s="42">
        <f t="shared" si="37"/>
        <v>2366</v>
      </c>
      <c r="W248" s="28">
        <f t="shared" si="28"/>
        <v>716</v>
      </c>
      <c r="X248" s="30">
        <f>((E248+J248+O248-N248-R248)*(W248+(0.26*(J248+O248)+(0.52*(P248+Q248+M248))))/(C248+J248+O248+P248+Q248))</f>
        <v>214.44022823330513</v>
      </c>
      <c r="Y248" s="31">
        <f>(((X248*(3*1458))/162)/(C248-E248+P248+Q248+N248+R248))</f>
        <v>3.360351806325734</v>
      </c>
    </row>
    <row r="249" spans="22:25" ht="15">
      <c r="V249" s="42"/>
      <c r="X249" s="28"/>
      <c r="Y249" s="28"/>
    </row>
    <row r="250" spans="1:25" ht="15.75">
      <c r="A250" s="6" t="s">
        <v>336</v>
      </c>
      <c r="C250" s="39" t="s">
        <v>337</v>
      </c>
      <c r="V250" s="42"/>
      <c r="X250" s="28"/>
      <c r="Y250" s="28"/>
    </row>
    <row r="251" spans="1:25" ht="15">
      <c r="A251" s="28">
        <v>1987</v>
      </c>
      <c r="B251" s="28">
        <v>152</v>
      </c>
      <c r="C251" s="28">
        <v>526</v>
      </c>
      <c r="D251" s="28">
        <v>66</v>
      </c>
      <c r="E251" s="28">
        <v>120</v>
      </c>
      <c r="F251" s="28">
        <v>67</v>
      </c>
      <c r="G251" s="28">
        <v>24</v>
      </c>
      <c r="H251" s="28">
        <v>2</v>
      </c>
      <c r="I251" s="28">
        <v>23</v>
      </c>
      <c r="J251" s="28">
        <v>49</v>
      </c>
      <c r="K251" s="28">
        <v>85</v>
      </c>
      <c r="L251" s="28">
        <v>13</v>
      </c>
      <c r="M251" s="28">
        <v>0</v>
      </c>
      <c r="N251" s="28">
        <v>2</v>
      </c>
      <c r="O251" s="28">
        <v>2</v>
      </c>
      <c r="P251" s="28">
        <v>2</v>
      </c>
      <c r="Q251" s="28">
        <v>3</v>
      </c>
      <c r="R251" s="28">
        <v>15</v>
      </c>
      <c r="S251" s="29">
        <f>E251/C251</f>
        <v>0.22813688212927757</v>
      </c>
      <c r="T251" s="29">
        <f>((I251*3)+(H251*2)+G251+E251)/C251</f>
        <v>0.41254752851711024</v>
      </c>
      <c r="U251" s="29">
        <f>(E251+J251+O251)/(C251+J251+O251+Q251)</f>
        <v>0.29482758620689653</v>
      </c>
      <c r="V251" s="42">
        <f t="shared" si="37"/>
        <v>582</v>
      </c>
      <c r="W251" s="28">
        <f>E251+G251+(H251*2)+(I251*3)</f>
        <v>217</v>
      </c>
      <c r="X251" s="30">
        <f>((E251+J251+O251-N251-R251)*(W251+(0.26*(J251+O251)+(0.52*(P251+Q251+M251))))/(C251+J251+O251+P251+Q251))</f>
        <v>61.6158762886598</v>
      </c>
      <c r="Y251" s="31">
        <f>(((X251*(3*1458))/162)/(C251-E251+P251+Q251+N251+R251))</f>
        <v>3.8869828499855483</v>
      </c>
    </row>
    <row r="252" spans="1:25" ht="15">
      <c r="A252" s="35">
        <v>1988</v>
      </c>
      <c r="B252" s="35">
        <v>97</v>
      </c>
      <c r="C252" s="35">
        <v>283</v>
      </c>
      <c r="D252" s="35">
        <v>34</v>
      </c>
      <c r="E252" s="35">
        <v>65</v>
      </c>
      <c r="F252" s="35">
        <v>33</v>
      </c>
      <c r="G252" s="35">
        <v>11</v>
      </c>
      <c r="H252" s="35">
        <v>0</v>
      </c>
      <c r="I252" s="35">
        <v>10</v>
      </c>
      <c r="J252" s="35">
        <v>41</v>
      </c>
      <c r="K252" s="35">
        <v>48</v>
      </c>
      <c r="L252" s="35">
        <v>7</v>
      </c>
      <c r="M252" s="35">
        <v>0</v>
      </c>
      <c r="N252" s="35">
        <v>0</v>
      </c>
      <c r="O252" s="35">
        <v>1</v>
      </c>
      <c r="P252" s="35">
        <v>0</v>
      </c>
      <c r="Q252" s="35">
        <v>1</v>
      </c>
      <c r="R252" s="35">
        <v>7</v>
      </c>
      <c r="S252" s="36">
        <f>E252/C252</f>
        <v>0.22968197879858657</v>
      </c>
      <c r="T252" s="36">
        <f>((I252*3)+(H252*2)+G252+E252)/C252</f>
        <v>0.3745583038869258</v>
      </c>
      <c r="U252" s="36">
        <f>(E252+J252+O252)/(C252+J252+O252+Q252)</f>
        <v>0.3282208588957055</v>
      </c>
      <c r="V252" s="35">
        <f t="shared" si="37"/>
        <v>326</v>
      </c>
      <c r="W252" s="35">
        <f>E252+G252+(H252*2)+(I252*3)</f>
        <v>106</v>
      </c>
      <c r="X252" s="37">
        <f>((E252+J252+O252-N252-R252)*(W252+(0.26*(J252+O252)+(0.52*(P252+Q252+M252))))/(C252+J252+O252+P252+Q252))</f>
        <v>36.02453987730061</v>
      </c>
      <c r="Y252" s="38">
        <f>(((X252*(3*1458))/162)/(C252-E252+P252+Q252+N252+R252))</f>
        <v>4.303816711004941</v>
      </c>
    </row>
    <row r="253" spans="1:25" ht="15">
      <c r="A253" s="28" t="s">
        <v>259</v>
      </c>
      <c r="B253" s="28">
        <f>SUM(B251:B252)</f>
        <v>249</v>
      </c>
      <c r="C253" s="28">
        <f aca="true" t="shared" si="46" ref="C253:R253">SUM(C251:C252)</f>
        <v>809</v>
      </c>
      <c r="D253" s="28">
        <f t="shared" si="46"/>
        <v>100</v>
      </c>
      <c r="E253" s="28">
        <f t="shared" si="46"/>
        <v>185</v>
      </c>
      <c r="F253" s="28">
        <f t="shared" si="46"/>
        <v>100</v>
      </c>
      <c r="G253" s="28">
        <f t="shared" si="46"/>
        <v>35</v>
      </c>
      <c r="H253" s="28">
        <f t="shared" si="46"/>
        <v>2</v>
      </c>
      <c r="I253" s="28">
        <f t="shared" si="46"/>
        <v>33</v>
      </c>
      <c r="J253" s="28">
        <f t="shared" si="46"/>
        <v>90</v>
      </c>
      <c r="K253" s="28">
        <f t="shared" si="46"/>
        <v>133</v>
      </c>
      <c r="L253" s="28">
        <f t="shared" si="46"/>
        <v>20</v>
      </c>
      <c r="M253" s="28">
        <f t="shared" si="46"/>
        <v>0</v>
      </c>
      <c r="N253" s="28">
        <f t="shared" si="46"/>
        <v>2</v>
      </c>
      <c r="O253" s="28">
        <f t="shared" si="46"/>
        <v>3</v>
      </c>
      <c r="P253" s="28">
        <f t="shared" si="46"/>
        <v>2</v>
      </c>
      <c r="Q253" s="28">
        <f t="shared" si="46"/>
        <v>4</v>
      </c>
      <c r="R253" s="28">
        <f t="shared" si="46"/>
        <v>22</v>
      </c>
      <c r="S253" s="29">
        <f>E253/C253</f>
        <v>0.22867737948084055</v>
      </c>
      <c r="T253" s="29">
        <f>((I253*3)+(H253*2)+G253+E253)/C253</f>
        <v>0.3992583436341162</v>
      </c>
      <c r="U253" s="29">
        <f>(E253+J253+O253)/(C253+J253+O253+Q253)</f>
        <v>0.3068432671081678</v>
      </c>
      <c r="V253" s="42">
        <f t="shared" si="37"/>
        <v>908</v>
      </c>
      <c r="W253" s="28">
        <f>E253+G253+(H253*2)+(I253*3)</f>
        <v>323</v>
      </c>
      <c r="X253" s="30">
        <f>((E253+J253+O253-N253-R253)*(W253+(0.26*(J253+O253)+(0.52*(P253+Q253+M253))))/(C253+J253+O253+P253+Q253))</f>
        <v>97.99140969162995</v>
      </c>
      <c r="Y253" s="31">
        <f>(((X253*(3*1458))/162)/(C253-E253+P253+Q253+N253+R253))</f>
        <v>4.045516913874631</v>
      </c>
    </row>
    <row r="254" spans="22:25" ht="15">
      <c r="V254" s="42"/>
      <c r="X254" s="28"/>
      <c r="Y254" s="28"/>
    </row>
    <row r="255" spans="1:25" ht="15.75">
      <c r="A255" s="6" t="s">
        <v>338</v>
      </c>
      <c r="C255" s="39">
        <v>1999</v>
      </c>
      <c r="V255" s="42"/>
      <c r="X255" s="28"/>
      <c r="Y255" s="28"/>
    </row>
    <row r="256" spans="1:25" ht="15">
      <c r="A256" s="28">
        <v>1999</v>
      </c>
      <c r="B256" s="28">
        <v>3</v>
      </c>
      <c r="C256" s="28">
        <v>3</v>
      </c>
      <c r="D256" s="28">
        <v>2</v>
      </c>
      <c r="E256" s="28">
        <v>1</v>
      </c>
      <c r="F256" s="28">
        <v>0</v>
      </c>
      <c r="G256" s="28">
        <v>1</v>
      </c>
      <c r="H256" s="28">
        <v>0</v>
      </c>
      <c r="I256" s="28">
        <v>0</v>
      </c>
      <c r="J256" s="28">
        <v>0</v>
      </c>
      <c r="K256" s="28">
        <v>2</v>
      </c>
      <c r="L256" s="28">
        <v>0</v>
      </c>
      <c r="M256" s="28">
        <v>0</v>
      </c>
      <c r="N256" s="28">
        <v>0</v>
      </c>
      <c r="O256" s="28">
        <v>0</v>
      </c>
      <c r="P256" s="28">
        <v>0</v>
      </c>
      <c r="Q256" s="28">
        <v>0</v>
      </c>
      <c r="R256" s="28">
        <v>0</v>
      </c>
      <c r="S256" s="29">
        <f>E256/C256</f>
        <v>0.3333333333333333</v>
      </c>
      <c r="T256" s="29">
        <f>((I256*3)+(H256*2)+G256+E256)/C256</f>
        <v>0.6666666666666666</v>
      </c>
      <c r="U256" s="29">
        <f>(E256+J256+O256)/(C256+J256+O256+Q256)</f>
        <v>0.3333333333333333</v>
      </c>
      <c r="V256" s="42">
        <f t="shared" si="37"/>
        <v>3</v>
      </c>
      <c r="W256" s="28">
        <f>E256+G256+(H256*2)+(I256*3)</f>
        <v>2</v>
      </c>
      <c r="X256" s="30">
        <f>((E256+J256+O256-N256-R256)*(W256+(0.26*(J256+O256)+(0.52*(P256+Q256+M256))))/(C256+J256+O256+P256+Q256))</f>
        <v>0.6666666666666666</v>
      </c>
      <c r="Y256" s="31">
        <f>(((X256*(3*1458))/162)/(C256-E256+P256+Q256+N256+R256))</f>
        <v>9</v>
      </c>
    </row>
    <row r="257" spans="22:25" ht="15">
      <c r="V257" s="42"/>
      <c r="X257" s="28"/>
      <c r="Y257" s="28"/>
    </row>
    <row r="258" spans="1:25" ht="15.75">
      <c r="A258" s="6" t="s">
        <v>339</v>
      </c>
      <c r="C258" s="39" t="s">
        <v>340</v>
      </c>
      <c r="V258" s="42"/>
      <c r="X258" s="28"/>
      <c r="Y258" s="28"/>
    </row>
    <row r="259" spans="1:25" ht="15">
      <c r="A259" s="28">
        <v>1983</v>
      </c>
      <c r="B259" s="28">
        <v>113</v>
      </c>
      <c r="C259" s="28">
        <v>272</v>
      </c>
      <c r="D259" s="28">
        <v>19</v>
      </c>
      <c r="E259" s="28">
        <v>61</v>
      </c>
      <c r="F259" s="28">
        <v>19</v>
      </c>
      <c r="G259" s="28">
        <v>7</v>
      </c>
      <c r="H259" s="28">
        <v>2</v>
      </c>
      <c r="I259" s="28">
        <v>2</v>
      </c>
      <c r="J259" s="28">
        <v>32</v>
      </c>
      <c r="K259" s="28">
        <v>32</v>
      </c>
      <c r="L259" s="28">
        <v>3</v>
      </c>
      <c r="M259" s="28">
        <v>0</v>
      </c>
      <c r="N259" s="28">
        <v>0</v>
      </c>
      <c r="O259" s="28">
        <v>0</v>
      </c>
      <c r="P259" s="28">
        <v>3</v>
      </c>
      <c r="Q259" s="28">
        <v>2</v>
      </c>
      <c r="R259" s="28">
        <v>11</v>
      </c>
      <c r="S259" s="29">
        <f aca="true" t="shared" si="47" ref="S259:S264">E259/C259</f>
        <v>0.22426470588235295</v>
      </c>
      <c r="T259" s="29">
        <f aca="true" t="shared" si="48" ref="T259:T264">((I259*3)+(H259*2)+G259+E259)/C259</f>
        <v>0.2867647058823529</v>
      </c>
      <c r="U259" s="29">
        <f aca="true" t="shared" si="49" ref="U259:U264">(E259+J259+O259)/(C259+J259+O259+Q259)</f>
        <v>0.30392156862745096</v>
      </c>
      <c r="V259" s="42">
        <f t="shared" si="37"/>
        <v>309</v>
      </c>
      <c r="W259" s="28">
        <f aca="true" t="shared" si="50" ref="W259:W264">E259+G259+(H259*2)+(I259*3)</f>
        <v>78</v>
      </c>
      <c r="X259" s="30">
        <f aca="true" t="shared" si="51" ref="X259:X264">((E259+J259+O259-N259-R259)*(W259+(0.26*(J259+O259)+(0.52*(P259+Q259+M259))))/(C259+J259+O259+P259+Q259))</f>
        <v>23.596893203883496</v>
      </c>
      <c r="Y259" s="31">
        <f aca="true" t="shared" si="52" ref="Y259:Y264">(((X259*(3*1458))/162)/(C259-E259+P259+Q259+N259+R259))</f>
        <v>2.8066789273341604</v>
      </c>
    </row>
    <row r="260" spans="1:25" ht="15">
      <c r="A260" s="28">
        <v>1984</v>
      </c>
      <c r="B260" s="28">
        <v>136</v>
      </c>
      <c r="C260" s="28">
        <v>334</v>
      </c>
      <c r="D260" s="28">
        <v>30</v>
      </c>
      <c r="E260" s="28">
        <v>61</v>
      </c>
      <c r="F260" s="28">
        <v>27</v>
      </c>
      <c r="G260" s="28">
        <v>13</v>
      </c>
      <c r="H260" s="28">
        <v>1</v>
      </c>
      <c r="I260" s="28">
        <v>3</v>
      </c>
      <c r="J260" s="28">
        <v>38</v>
      </c>
      <c r="K260" s="28">
        <v>60</v>
      </c>
      <c r="L260" s="28">
        <v>1</v>
      </c>
      <c r="M260" s="28">
        <v>0</v>
      </c>
      <c r="N260" s="28">
        <v>0</v>
      </c>
      <c r="O260" s="28">
        <v>3</v>
      </c>
      <c r="P260" s="28">
        <v>8</v>
      </c>
      <c r="Q260" s="28">
        <v>3</v>
      </c>
      <c r="R260" s="28">
        <v>13</v>
      </c>
      <c r="S260" s="29">
        <f t="shared" si="47"/>
        <v>0.18263473053892215</v>
      </c>
      <c r="T260" s="29">
        <f t="shared" si="48"/>
        <v>0.25449101796407186</v>
      </c>
      <c r="U260" s="29">
        <f t="shared" si="49"/>
        <v>0.2698412698412698</v>
      </c>
      <c r="V260" s="42">
        <f t="shared" si="37"/>
        <v>386</v>
      </c>
      <c r="W260" s="28">
        <f t="shared" si="50"/>
        <v>85</v>
      </c>
      <c r="X260" s="30">
        <f t="shared" si="51"/>
        <v>23.37518134715026</v>
      </c>
      <c r="Y260" s="31">
        <f t="shared" si="52"/>
        <v>2.125016486104569</v>
      </c>
    </row>
    <row r="261" spans="1:25" ht="15">
      <c r="A261" s="28">
        <v>1985</v>
      </c>
      <c r="B261" s="28">
        <v>125</v>
      </c>
      <c r="C261" s="28">
        <v>308</v>
      </c>
      <c r="D261" s="28">
        <v>32</v>
      </c>
      <c r="E261" s="28">
        <v>68</v>
      </c>
      <c r="F261" s="28">
        <v>37</v>
      </c>
      <c r="G261" s="28">
        <v>7</v>
      </c>
      <c r="H261" s="28">
        <v>1</v>
      </c>
      <c r="I261" s="28">
        <v>11</v>
      </c>
      <c r="J261" s="28">
        <v>38</v>
      </c>
      <c r="K261" s="28">
        <v>45</v>
      </c>
      <c r="L261" s="28">
        <v>2</v>
      </c>
      <c r="M261" s="28">
        <v>0</v>
      </c>
      <c r="N261" s="28">
        <v>1</v>
      </c>
      <c r="O261" s="28">
        <v>3</v>
      </c>
      <c r="P261" s="28">
        <v>2</v>
      </c>
      <c r="Q261" s="28">
        <v>3</v>
      </c>
      <c r="R261" s="28">
        <v>7</v>
      </c>
      <c r="S261" s="29">
        <f t="shared" si="47"/>
        <v>0.22077922077922077</v>
      </c>
      <c r="T261" s="29">
        <f t="shared" si="48"/>
        <v>0.35714285714285715</v>
      </c>
      <c r="U261" s="29">
        <f t="shared" si="49"/>
        <v>0.3096590909090909</v>
      </c>
      <c r="V261" s="42">
        <f t="shared" si="37"/>
        <v>354</v>
      </c>
      <c r="W261" s="28">
        <f t="shared" si="50"/>
        <v>110</v>
      </c>
      <c r="X261" s="30">
        <f t="shared" si="51"/>
        <v>35.16740112994351</v>
      </c>
      <c r="Y261" s="31">
        <f t="shared" si="52"/>
        <v>3.753042808333892</v>
      </c>
    </row>
    <row r="262" spans="1:25" ht="15">
      <c r="A262" s="28">
        <v>1986</v>
      </c>
      <c r="B262" s="28">
        <v>98</v>
      </c>
      <c r="C262" s="28">
        <v>327</v>
      </c>
      <c r="D262" s="28">
        <v>55</v>
      </c>
      <c r="E262" s="28">
        <v>89</v>
      </c>
      <c r="F262" s="28">
        <v>54</v>
      </c>
      <c r="G262" s="28">
        <v>19</v>
      </c>
      <c r="H262" s="28">
        <v>1</v>
      </c>
      <c r="I262" s="28">
        <v>17</v>
      </c>
      <c r="J262" s="28">
        <v>42</v>
      </c>
      <c r="K262" s="28">
        <v>74</v>
      </c>
      <c r="L262" s="28">
        <v>4</v>
      </c>
      <c r="M262" s="28">
        <v>0</v>
      </c>
      <c r="N262" s="28">
        <v>0</v>
      </c>
      <c r="O262" s="28">
        <v>0</v>
      </c>
      <c r="P262" s="28">
        <v>2</v>
      </c>
      <c r="Q262" s="28">
        <v>2</v>
      </c>
      <c r="R262" s="28">
        <v>6</v>
      </c>
      <c r="S262" s="29">
        <f t="shared" si="47"/>
        <v>0.27217125382262997</v>
      </c>
      <c r="T262" s="29">
        <f t="shared" si="48"/>
        <v>0.4923547400611621</v>
      </c>
      <c r="U262" s="29">
        <f t="shared" si="49"/>
        <v>0.353099730458221</v>
      </c>
      <c r="V262" s="42">
        <f t="shared" si="37"/>
        <v>373</v>
      </c>
      <c r="W262" s="28">
        <f t="shared" si="50"/>
        <v>161</v>
      </c>
      <c r="X262" s="30">
        <f t="shared" si="51"/>
        <v>58.310991957104555</v>
      </c>
      <c r="Y262" s="31">
        <f t="shared" si="52"/>
        <v>6.34837412436219</v>
      </c>
    </row>
    <row r="263" spans="1:25" ht="15">
      <c r="A263" s="35">
        <v>1987</v>
      </c>
      <c r="B263" s="35">
        <v>50</v>
      </c>
      <c r="C263" s="35">
        <v>114</v>
      </c>
      <c r="D263" s="35">
        <v>14</v>
      </c>
      <c r="E263" s="35">
        <v>19</v>
      </c>
      <c r="F263" s="35">
        <v>16</v>
      </c>
      <c r="G263" s="35">
        <v>2</v>
      </c>
      <c r="H263" s="35">
        <v>0</v>
      </c>
      <c r="I263" s="35">
        <v>6</v>
      </c>
      <c r="J263" s="35">
        <v>23</v>
      </c>
      <c r="K263" s="35">
        <v>20</v>
      </c>
      <c r="L263" s="35">
        <v>1</v>
      </c>
      <c r="M263" s="35">
        <v>0</v>
      </c>
      <c r="N263" s="35">
        <v>0</v>
      </c>
      <c r="O263" s="35">
        <v>0</v>
      </c>
      <c r="P263" s="35">
        <v>1</v>
      </c>
      <c r="Q263" s="35">
        <v>3</v>
      </c>
      <c r="R263" s="35">
        <v>1</v>
      </c>
      <c r="S263" s="36">
        <f t="shared" si="47"/>
        <v>0.16666666666666666</v>
      </c>
      <c r="T263" s="36">
        <f t="shared" si="48"/>
        <v>0.34210526315789475</v>
      </c>
      <c r="U263" s="36">
        <f t="shared" si="49"/>
        <v>0.3</v>
      </c>
      <c r="V263" s="35">
        <f t="shared" si="37"/>
        <v>141</v>
      </c>
      <c r="W263" s="35">
        <f t="shared" si="50"/>
        <v>39</v>
      </c>
      <c r="X263" s="37">
        <f t="shared" si="51"/>
        <v>13.684113475177305</v>
      </c>
      <c r="Y263" s="38">
        <f t="shared" si="52"/>
        <v>3.694710638297872</v>
      </c>
    </row>
    <row r="264" spans="1:25" ht="15">
      <c r="A264" s="28" t="s">
        <v>259</v>
      </c>
      <c r="B264" s="28">
        <f>SUM(B259:B263)</f>
        <v>522</v>
      </c>
      <c r="C264" s="28">
        <f aca="true" t="shared" si="53" ref="C264:R264">SUM(C259:C263)</f>
        <v>1355</v>
      </c>
      <c r="D264" s="28">
        <f t="shared" si="53"/>
        <v>150</v>
      </c>
      <c r="E264" s="28">
        <f t="shared" si="53"/>
        <v>298</v>
      </c>
      <c r="F264" s="28">
        <f t="shared" si="53"/>
        <v>153</v>
      </c>
      <c r="G264" s="28">
        <f t="shared" si="53"/>
        <v>48</v>
      </c>
      <c r="H264" s="28">
        <f t="shared" si="53"/>
        <v>5</v>
      </c>
      <c r="I264" s="28">
        <f t="shared" si="53"/>
        <v>39</v>
      </c>
      <c r="J264" s="28">
        <f t="shared" si="53"/>
        <v>173</v>
      </c>
      <c r="K264" s="28">
        <f t="shared" si="53"/>
        <v>231</v>
      </c>
      <c r="L264" s="28">
        <f t="shared" si="53"/>
        <v>11</v>
      </c>
      <c r="M264" s="28">
        <f t="shared" si="53"/>
        <v>0</v>
      </c>
      <c r="N264" s="28">
        <f t="shared" si="53"/>
        <v>1</v>
      </c>
      <c r="O264" s="28">
        <f t="shared" si="53"/>
        <v>6</v>
      </c>
      <c r="P264" s="28">
        <f t="shared" si="53"/>
        <v>16</v>
      </c>
      <c r="Q264" s="28">
        <f t="shared" si="53"/>
        <v>13</v>
      </c>
      <c r="R264" s="28">
        <f t="shared" si="53"/>
        <v>38</v>
      </c>
      <c r="S264" s="29">
        <f t="shared" si="47"/>
        <v>0.2199261992619926</v>
      </c>
      <c r="T264" s="29">
        <f t="shared" si="48"/>
        <v>0.34907749077490774</v>
      </c>
      <c r="U264" s="29">
        <f t="shared" si="49"/>
        <v>0.308338720103426</v>
      </c>
      <c r="V264" s="42">
        <f t="shared" si="37"/>
        <v>1563</v>
      </c>
      <c r="W264" s="28">
        <f t="shared" si="50"/>
        <v>473</v>
      </c>
      <c r="X264" s="30">
        <f t="shared" si="51"/>
        <v>149.81673704414587</v>
      </c>
      <c r="Y264" s="31">
        <f t="shared" si="52"/>
        <v>3.595601689059501</v>
      </c>
    </row>
    <row r="265" spans="1:25" ht="1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V265"/>
      <c r="W265"/>
      <c r="X265"/>
      <c r="Y265"/>
    </row>
    <row r="266" spans="1:25" ht="15.75">
      <c r="A266" s="32" t="s">
        <v>341</v>
      </c>
      <c r="B266" s="28"/>
      <c r="C266" s="8" t="s">
        <v>342</v>
      </c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V266"/>
      <c r="W266"/>
      <c r="X266"/>
      <c r="Y266"/>
    </row>
    <row r="267" spans="1:25" ht="15">
      <c r="A267" s="28">
        <v>2011</v>
      </c>
      <c r="B267" s="28">
        <v>115</v>
      </c>
      <c r="C267" s="28">
        <v>391</v>
      </c>
      <c r="D267" s="28">
        <v>45</v>
      </c>
      <c r="E267" s="28">
        <v>112</v>
      </c>
      <c r="F267" s="28">
        <v>54</v>
      </c>
      <c r="G267" s="28">
        <v>21</v>
      </c>
      <c r="H267" s="28">
        <v>6</v>
      </c>
      <c r="I267" s="28">
        <v>6</v>
      </c>
      <c r="J267" s="28">
        <v>38</v>
      </c>
      <c r="K267" s="28">
        <v>71</v>
      </c>
      <c r="L267" s="28">
        <v>8</v>
      </c>
      <c r="M267" s="28">
        <v>2</v>
      </c>
      <c r="N267" s="28">
        <v>2</v>
      </c>
      <c r="O267" s="28">
        <v>2</v>
      </c>
      <c r="P267" s="28">
        <v>0</v>
      </c>
      <c r="Q267" s="28">
        <v>2</v>
      </c>
      <c r="R267" s="28">
        <v>3</v>
      </c>
      <c r="S267" s="29">
        <f>E267/C267</f>
        <v>0.2864450127877238</v>
      </c>
      <c r="T267" s="29">
        <f>((I267*3)+(H267*2)+G267+E267)/C267</f>
        <v>0.41687979539641945</v>
      </c>
      <c r="U267" s="29">
        <f>(E267+J267+O267)/(C267+J267+O267+Q267)</f>
        <v>0.3510392609699769</v>
      </c>
      <c r="V267" s="42">
        <f>(C267+J267+O267+P267+Q267)</f>
        <v>433</v>
      </c>
      <c r="W267" s="28">
        <f>E267+G267+(H267*2)+(I267*3)</f>
        <v>163</v>
      </c>
      <c r="X267" s="30">
        <f>((E267+J267+O267-N267-R267)*(W267+(0.26*(J267+O267)+(0.52*(P267+Q267+M267))))/(C267+J267+O267+P267+Q267))</f>
        <v>59.574041570438794</v>
      </c>
      <c r="Y267" s="31">
        <f>(((X267*(3*1458))/162)/(C267-E267+P267+Q267+N267+R267))</f>
        <v>5.624122805600865</v>
      </c>
    </row>
    <row r="268" spans="1:25" ht="15">
      <c r="A268" s="35">
        <v>2012</v>
      </c>
      <c r="B268" s="35">
        <v>80</v>
      </c>
      <c r="C268" s="35">
        <v>231</v>
      </c>
      <c r="D268" s="35">
        <v>24</v>
      </c>
      <c r="E268" s="35">
        <v>60</v>
      </c>
      <c r="F268" s="35">
        <v>13</v>
      </c>
      <c r="G268" s="35">
        <v>10</v>
      </c>
      <c r="H268" s="35">
        <v>4</v>
      </c>
      <c r="I268" s="35">
        <v>1</v>
      </c>
      <c r="J268" s="35">
        <v>9</v>
      </c>
      <c r="K268" s="35">
        <v>28</v>
      </c>
      <c r="L268" s="35">
        <v>12</v>
      </c>
      <c r="M268" s="35">
        <v>2</v>
      </c>
      <c r="N268" s="35">
        <v>1</v>
      </c>
      <c r="O268" s="35">
        <v>1</v>
      </c>
      <c r="P268" s="35">
        <v>0</v>
      </c>
      <c r="Q268" s="35">
        <v>1</v>
      </c>
      <c r="R268" s="35">
        <v>6</v>
      </c>
      <c r="S268" s="36">
        <f>E268/C268</f>
        <v>0.2597402597402597</v>
      </c>
      <c r="T268" s="36">
        <f>((I268*3)+(H268*2)+G268+E268)/C268</f>
        <v>0.35064935064935066</v>
      </c>
      <c r="U268" s="36">
        <f>(E268+J268+O268)/(C268+J268+O268+Q268)</f>
        <v>0.2892561983471074</v>
      </c>
      <c r="V268" s="35">
        <f>(C268+J268+O268+P268+Q268)</f>
        <v>242</v>
      </c>
      <c r="W268" s="35">
        <f>E268+G268+(H268*2)+(I268*3)</f>
        <v>81</v>
      </c>
      <c r="X268" s="37">
        <f>((E268+J268+O268-N268-R268)*(W268+(0.26*(J268+O268)+(0.52*(P268+Q268+M268))))/(C268+J268+O268+P268+Q268))</f>
        <v>22.169752066115702</v>
      </c>
      <c r="Y268" s="38">
        <f>(((X268*(3*1458))/162)/(C268-E268+P268+Q268+N268+R268))</f>
        <v>3.3440408144420335</v>
      </c>
    </row>
    <row r="269" spans="1:25" ht="15">
      <c r="A269" s="28" t="s">
        <v>343</v>
      </c>
      <c r="B269" s="28">
        <f>SUM(B267:B268)</f>
        <v>195</v>
      </c>
      <c r="C269" s="28">
        <f aca="true" t="shared" si="54" ref="C269:R269">SUM(C267:C268)</f>
        <v>622</v>
      </c>
      <c r="D269" s="28">
        <f t="shared" si="54"/>
        <v>69</v>
      </c>
      <c r="E269" s="28">
        <f t="shared" si="54"/>
        <v>172</v>
      </c>
      <c r="F269" s="28">
        <f t="shared" si="54"/>
        <v>67</v>
      </c>
      <c r="G269" s="28">
        <f t="shared" si="54"/>
        <v>31</v>
      </c>
      <c r="H269" s="28">
        <f t="shared" si="54"/>
        <v>10</v>
      </c>
      <c r="I269" s="28">
        <f t="shared" si="54"/>
        <v>7</v>
      </c>
      <c r="J269" s="28">
        <f t="shared" si="54"/>
        <v>47</v>
      </c>
      <c r="K269" s="28">
        <f t="shared" si="54"/>
        <v>99</v>
      </c>
      <c r="L269" s="28">
        <f t="shared" si="54"/>
        <v>20</v>
      </c>
      <c r="M269" s="28">
        <f t="shared" si="54"/>
        <v>4</v>
      </c>
      <c r="N269" s="28">
        <f t="shared" si="54"/>
        <v>3</v>
      </c>
      <c r="O269" s="28">
        <f t="shared" si="54"/>
        <v>3</v>
      </c>
      <c r="P269" s="28">
        <f t="shared" si="54"/>
        <v>0</v>
      </c>
      <c r="Q269" s="28">
        <f t="shared" si="54"/>
        <v>3</v>
      </c>
      <c r="R269" s="28">
        <f t="shared" si="54"/>
        <v>9</v>
      </c>
      <c r="S269" s="29">
        <f>E269/C269</f>
        <v>0.2765273311897106</v>
      </c>
      <c r="T269" s="29">
        <f>((I269*3)+(H269*2)+G269+E269)/C269</f>
        <v>0.39228295819935693</v>
      </c>
      <c r="U269" s="29">
        <f>(E269+J269+O269)/(C269+J269+O269+Q269)</f>
        <v>0.3288888888888889</v>
      </c>
      <c r="V269" s="42">
        <f>(C269+J269+O269+P269+Q269)</f>
        <v>675</v>
      </c>
      <c r="W269" s="28">
        <f>E269+G269+(H269*2)+(I269*3)</f>
        <v>244</v>
      </c>
      <c r="X269" s="30">
        <f>((E269+J269+O269-N269-R269)*(W269+(0.26*(J269+O269)+(0.52*(P269+Q269+M269))))/(C269+J269+O269+P269+Q269))</f>
        <v>81.088</v>
      </c>
      <c r="Y269" s="31">
        <f>(((X269*(3*1458))/162)/(C269-E269+P269+Q269+N269+R269))</f>
        <v>4.708335483870967</v>
      </c>
    </row>
    <row r="270" spans="1:22" ht="1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9"/>
      <c r="T270" s="29"/>
      <c r="U270" s="29"/>
      <c r="V270" s="42"/>
    </row>
    <row r="271" spans="1:25" ht="15.75">
      <c r="A271" s="6" t="s">
        <v>344</v>
      </c>
      <c r="C271" s="40">
        <v>1992</v>
      </c>
      <c r="U271" s="29"/>
      <c r="V271" s="42"/>
      <c r="X271" s="28"/>
      <c r="Y271" s="28"/>
    </row>
    <row r="272" spans="1:25" ht="15">
      <c r="A272" s="28">
        <v>1992</v>
      </c>
      <c r="B272" s="28">
        <v>6</v>
      </c>
      <c r="C272" s="28">
        <v>16</v>
      </c>
      <c r="D272" s="28">
        <v>1</v>
      </c>
      <c r="E272" s="28">
        <v>2</v>
      </c>
      <c r="F272" s="28">
        <v>1</v>
      </c>
      <c r="G272" s="28">
        <v>0</v>
      </c>
      <c r="H272" s="28">
        <v>0</v>
      </c>
      <c r="I272" s="28">
        <v>0</v>
      </c>
      <c r="J272" s="28">
        <v>3</v>
      </c>
      <c r="K272" s="28">
        <v>2</v>
      </c>
      <c r="L272" s="28">
        <v>0</v>
      </c>
      <c r="M272" s="28">
        <v>0</v>
      </c>
      <c r="N272" s="28">
        <v>0</v>
      </c>
      <c r="O272" s="28">
        <v>0</v>
      </c>
      <c r="P272" s="28">
        <v>0</v>
      </c>
      <c r="Q272" s="28">
        <v>0</v>
      </c>
      <c r="R272" s="28">
        <v>1</v>
      </c>
      <c r="S272" s="29">
        <f>E272/C272</f>
        <v>0.125</v>
      </c>
      <c r="T272" s="29">
        <f>((I272*3)+(H272*2)+G272+E272)/C272</f>
        <v>0.125</v>
      </c>
      <c r="U272" s="29">
        <f>(E272+J272+O272)/(C272+J272+O272+Q272)</f>
        <v>0.2631578947368421</v>
      </c>
      <c r="V272" s="42">
        <f t="shared" si="37"/>
        <v>19</v>
      </c>
      <c r="W272" s="28">
        <f>E272+G272+(H272*2)+(I272*3)</f>
        <v>2</v>
      </c>
      <c r="X272" s="30">
        <f>((E272+J272+O272-N272-R272)*(W272+(0.26*(J272+O272)+(0.52*(P272+Q272+M272))))/(C272+J272+O272+P272+Q272))</f>
        <v>0.5852631578947369</v>
      </c>
      <c r="Y272" s="31">
        <f>(((X272*(3*1458))/162)/(C272-E272+P272+Q272+N272+R272))</f>
        <v>1.0534736842105263</v>
      </c>
    </row>
    <row r="273" spans="22:25" ht="15">
      <c r="V273" s="42"/>
      <c r="X273" s="28"/>
      <c r="Y273" s="28"/>
    </row>
    <row r="274" spans="1:25" ht="15.75">
      <c r="A274" s="6" t="s">
        <v>345</v>
      </c>
      <c r="C274" s="40">
        <v>1998</v>
      </c>
      <c r="V274" s="42"/>
      <c r="X274" s="28"/>
      <c r="Y274" s="28"/>
    </row>
    <row r="275" spans="1:25" ht="15">
      <c r="A275" s="28">
        <v>1998</v>
      </c>
      <c r="B275" s="28">
        <v>92</v>
      </c>
      <c r="C275" s="28">
        <v>142</v>
      </c>
      <c r="D275" s="28">
        <v>20</v>
      </c>
      <c r="E275" s="28">
        <v>34</v>
      </c>
      <c r="F275" s="28">
        <v>17</v>
      </c>
      <c r="G275" s="28">
        <v>11</v>
      </c>
      <c r="H275" s="28">
        <v>2</v>
      </c>
      <c r="I275" s="28">
        <v>5</v>
      </c>
      <c r="J275" s="28">
        <v>4</v>
      </c>
      <c r="K275" s="28">
        <v>26</v>
      </c>
      <c r="L275" s="28">
        <v>0</v>
      </c>
      <c r="M275" s="28">
        <v>4</v>
      </c>
      <c r="N275" s="28">
        <v>1</v>
      </c>
      <c r="O275" s="28">
        <v>0</v>
      </c>
      <c r="P275" s="28">
        <v>0</v>
      </c>
      <c r="Q275" s="28">
        <v>3</v>
      </c>
      <c r="R275" s="28">
        <v>3</v>
      </c>
      <c r="S275" s="29">
        <f>E275/C275</f>
        <v>0.23943661971830985</v>
      </c>
      <c r="T275" s="29">
        <f>((I275*3)+(H275*2)+G275+E275)/C275</f>
        <v>0.4507042253521127</v>
      </c>
      <c r="U275" s="29">
        <f>(E275+J275+O275)/(C275+J275+O275+Q275)</f>
        <v>0.2550335570469799</v>
      </c>
      <c r="V275" s="42">
        <f t="shared" si="37"/>
        <v>149</v>
      </c>
      <c r="W275" s="28">
        <f>E275+G275+(H275*2)+(I275*3)</f>
        <v>64</v>
      </c>
      <c r="X275" s="30">
        <f>((E275+J275+O275-N275-R275)*(W275+(0.26*(J275+O275)+(0.52*(P275+Q275+M275))))/(C275+J275+O275+P275+Q275))</f>
        <v>15.671946308724834</v>
      </c>
      <c r="Y275" s="31">
        <f>(((X275*(3*1458))/162)/(C275-E275+P275+Q275+N275+R275))</f>
        <v>3.6795004377006135</v>
      </c>
    </row>
    <row r="276" spans="22:25" ht="15">
      <c r="V276" s="42"/>
      <c r="X276" s="28"/>
      <c r="Y276" s="28"/>
    </row>
    <row r="277" spans="1:25" ht="15.75">
      <c r="A277" s="6" t="s">
        <v>346</v>
      </c>
      <c r="C277" s="40">
        <v>2004</v>
      </c>
      <c r="V277" s="42"/>
      <c r="X277" s="28"/>
      <c r="Y277" s="28"/>
    </row>
    <row r="278" spans="1:25" ht="15">
      <c r="A278" s="28">
        <v>2004</v>
      </c>
      <c r="B278" s="28">
        <v>6</v>
      </c>
      <c r="C278" s="28">
        <v>0</v>
      </c>
      <c r="D278" s="28">
        <v>3</v>
      </c>
      <c r="E278" s="28">
        <v>0</v>
      </c>
      <c r="F278" s="28">
        <v>0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2</v>
      </c>
      <c r="N278" s="28">
        <v>0</v>
      </c>
      <c r="O278" s="28">
        <v>0</v>
      </c>
      <c r="P278" s="28">
        <v>0</v>
      </c>
      <c r="Q278" s="28">
        <v>0</v>
      </c>
      <c r="R278" s="28">
        <v>0</v>
      </c>
      <c r="S278" s="29">
        <v>0</v>
      </c>
      <c r="T278" s="29">
        <v>0</v>
      </c>
      <c r="U278" s="29">
        <v>0</v>
      </c>
      <c r="V278" s="46">
        <v>0</v>
      </c>
      <c r="W278" s="28">
        <f>E278+G278+(H278*2)+(I278*3)</f>
        <v>0</v>
      </c>
      <c r="X278" s="30">
        <v>0</v>
      </c>
      <c r="Y278" s="31">
        <v>0</v>
      </c>
    </row>
    <row r="279" spans="22:25" ht="15">
      <c r="V279" s="42"/>
      <c r="X279" s="28"/>
      <c r="Y279" s="28"/>
    </row>
    <row r="280" spans="1:25" ht="15.75">
      <c r="A280" s="6" t="s">
        <v>347</v>
      </c>
      <c r="C280" s="39" t="s">
        <v>348</v>
      </c>
      <c r="V280" s="42"/>
      <c r="X280" s="28"/>
      <c r="Y280" s="28"/>
    </row>
    <row r="281" spans="1:25" ht="15">
      <c r="A281" s="28">
        <v>1986</v>
      </c>
      <c r="B281" s="28">
        <v>19</v>
      </c>
      <c r="C281" s="28">
        <v>59</v>
      </c>
      <c r="D281" s="28">
        <v>7</v>
      </c>
      <c r="E281" s="28">
        <v>17</v>
      </c>
      <c r="F281" s="28">
        <v>8</v>
      </c>
      <c r="G281" s="28">
        <v>3</v>
      </c>
      <c r="H281" s="28">
        <v>2</v>
      </c>
      <c r="I281" s="28">
        <v>1</v>
      </c>
      <c r="J281" s="28">
        <v>5</v>
      </c>
      <c r="K281" s="28">
        <v>7</v>
      </c>
      <c r="L281" s="28">
        <v>0</v>
      </c>
      <c r="M281" s="28">
        <v>5</v>
      </c>
      <c r="N281" s="28">
        <v>0</v>
      </c>
      <c r="O281" s="28">
        <v>0</v>
      </c>
      <c r="P281" s="28">
        <v>0</v>
      </c>
      <c r="Q281" s="28">
        <v>0</v>
      </c>
      <c r="R281" s="28">
        <v>0</v>
      </c>
      <c r="S281" s="29">
        <f aca="true" t="shared" si="55" ref="S281:S288">E281/C281</f>
        <v>0.288135593220339</v>
      </c>
      <c r="T281" s="29">
        <f aca="true" t="shared" si="56" ref="T281:T288">((I281*3)+(H281*2)+G281+E281)/C281</f>
        <v>0.4576271186440678</v>
      </c>
      <c r="U281" s="29">
        <f aca="true" t="shared" si="57" ref="U281:U288">(E281+J281+O281)/(C281+J281+O281+Q281)</f>
        <v>0.34375</v>
      </c>
      <c r="V281" s="42">
        <f t="shared" si="37"/>
        <v>64</v>
      </c>
      <c r="W281" s="28">
        <f aca="true" t="shared" si="58" ref="W281:W288">E281+G281+(H281*2)+(I281*3)</f>
        <v>27</v>
      </c>
      <c r="X281" s="30">
        <f aca="true" t="shared" si="59" ref="X281:X288">((E281+J281+O281-N281-R281)*(W281+(0.26*(J281+O281)+(0.52*(P281+Q281+M281))))/(C281+J281+O281+P281+Q281))</f>
        <v>10.621875</v>
      </c>
      <c r="Y281" s="31">
        <f aca="true" t="shared" si="60" ref="Y281:Y288">(((X281*(3*1458))/162)/(C281-E281+P281+Q281+N281+R281))</f>
        <v>6.828348214285714</v>
      </c>
    </row>
    <row r="282" spans="1:25" ht="15">
      <c r="A282" s="28">
        <v>1987</v>
      </c>
      <c r="B282" s="28">
        <v>67</v>
      </c>
      <c r="C282" s="28">
        <v>214</v>
      </c>
      <c r="D282" s="28">
        <v>24</v>
      </c>
      <c r="E282" s="28">
        <v>44</v>
      </c>
      <c r="F282" s="28">
        <v>21</v>
      </c>
      <c r="G282" s="28">
        <v>10</v>
      </c>
      <c r="H282" s="28">
        <v>1</v>
      </c>
      <c r="I282" s="28">
        <v>10</v>
      </c>
      <c r="J282" s="28">
        <v>7</v>
      </c>
      <c r="K282" s="28">
        <v>51</v>
      </c>
      <c r="L282" s="28">
        <v>9</v>
      </c>
      <c r="M282" s="28">
        <v>1</v>
      </c>
      <c r="N282" s="28">
        <v>2</v>
      </c>
      <c r="O282" s="28">
        <v>3</v>
      </c>
      <c r="P282" s="28">
        <v>0</v>
      </c>
      <c r="Q282" s="28">
        <v>0</v>
      </c>
      <c r="R282" s="28">
        <v>5</v>
      </c>
      <c r="S282" s="29">
        <f t="shared" si="55"/>
        <v>0.205607476635514</v>
      </c>
      <c r="T282" s="29">
        <f t="shared" si="56"/>
        <v>0.40186915887850466</v>
      </c>
      <c r="U282" s="29">
        <f t="shared" si="57"/>
        <v>0.24107142857142858</v>
      </c>
      <c r="V282" s="42">
        <f t="shared" si="37"/>
        <v>224</v>
      </c>
      <c r="W282" s="28">
        <f t="shared" si="58"/>
        <v>86</v>
      </c>
      <c r="X282" s="30">
        <f t="shared" si="59"/>
        <v>18.699285714285715</v>
      </c>
      <c r="Y282" s="31">
        <f t="shared" si="60"/>
        <v>2.8524334140435834</v>
      </c>
    </row>
    <row r="283" spans="1:25" ht="15">
      <c r="A283" s="28">
        <v>1988</v>
      </c>
      <c r="B283" s="28">
        <v>10</v>
      </c>
      <c r="C283" s="28">
        <v>16</v>
      </c>
      <c r="D283" s="28">
        <v>1</v>
      </c>
      <c r="E283" s="28">
        <v>4</v>
      </c>
      <c r="F283" s="28">
        <v>3</v>
      </c>
      <c r="G283" s="28">
        <v>0</v>
      </c>
      <c r="H283" s="28">
        <v>0</v>
      </c>
      <c r="I283" s="28">
        <v>1</v>
      </c>
      <c r="J283" s="28">
        <v>2</v>
      </c>
      <c r="K283" s="28">
        <v>4</v>
      </c>
      <c r="L283" s="28">
        <v>2</v>
      </c>
      <c r="M283" s="28">
        <v>1</v>
      </c>
      <c r="N283" s="28">
        <v>1</v>
      </c>
      <c r="O283" s="28">
        <v>0</v>
      </c>
      <c r="P283" s="28">
        <v>0</v>
      </c>
      <c r="Q283" s="28">
        <v>0</v>
      </c>
      <c r="R283" s="28">
        <v>0</v>
      </c>
      <c r="S283" s="29">
        <f t="shared" si="55"/>
        <v>0.25</v>
      </c>
      <c r="T283" s="29">
        <f t="shared" si="56"/>
        <v>0.4375</v>
      </c>
      <c r="U283" s="29">
        <f t="shared" si="57"/>
        <v>0.3333333333333333</v>
      </c>
      <c r="V283" s="42">
        <f t="shared" si="37"/>
        <v>18</v>
      </c>
      <c r="W283" s="28">
        <f t="shared" si="58"/>
        <v>7</v>
      </c>
      <c r="X283" s="30">
        <f t="shared" si="59"/>
        <v>2.233333333333333</v>
      </c>
      <c r="Y283" s="31">
        <f t="shared" si="60"/>
        <v>4.638461538461538</v>
      </c>
    </row>
    <row r="284" spans="1:25" ht="15">
      <c r="A284" s="28">
        <v>1989</v>
      </c>
      <c r="B284" s="43">
        <v>164</v>
      </c>
      <c r="C284" s="28">
        <v>633</v>
      </c>
      <c r="D284" s="28">
        <v>70</v>
      </c>
      <c r="E284" s="28">
        <v>166</v>
      </c>
      <c r="F284" s="28">
        <v>62</v>
      </c>
      <c r="G284" s="28">
        <v>19</v>
      </c>
      <c r="H284" s="28">
        <v>12</v>
      </c>
      <c r="I284" s="28">
        <v>13</v>
      </c>
      <c r="J284" s="28">
        <v>14</v>
      </c>
      <c r="K284" s="28">
        <v>106</v>
      </c>
      <c r="L284" s="28">
        <v>17</v>
      </c>
      <c r="M284" s="28">
        <v>15</v>
      </c>
      <c r="N284" s="28">
        <v>2</v>
      </c>
      <c r="O284" s="28">
        <v>1</v>
      </c>
      <c r="P284" s="28">
        <v>0</v>
      </c>
      <c r="Q284" s="28">
        <v>1</v>
      </c>
      <c r="R284" s="28">
        <v>9</v>
      </c>
      <c r="S284" s="29">
        <f t="shared" si="55"/>
        <v>0.26224328593996843</v>
      </c>
      <c r="T284" s="29">
        <f t="shared" si="56"/>
        <v>0.39178515007898895</v>
      </c>
      <c r="U284" s="29">
        <f t="shared" si="57"/>
        <v>0.27889060092449924</v>
      </c>
      <c r="V284" s="42">
        <f t="shared" si="37"/>
        <v>649</v>
      </c>
      <c r="W284" s="28">
        <f t="shared" si="58"/>
        <v>248</v>
      </c>
      <c r="X284" s="30">
        <f t="shared" si="59"/>
        <v>68.16240369799692</v>
      </c>
      <c r="Y284" s="31">
        <f t="shared" si="60"/>
        <v>3.8421396656490963</v>
      </c>
    </row>
    <row r="285" spans="1:25" ht="15">
      <c r="A285" s="28">
        <v>1990</v>
      </c>
      <c r="B285" s="28">
        <v>135</v>
      </c>
      <c r="C285" s="28">
        <v>476</v>
      </c>
      <c r="D285" s="28">
        <v>44</v>
      </c>
      <c r="E285" s="28">
        <v>141</v>
      </c>
      <c r="F285" s="28">
        <v>43</v>
      </c>
      <c r="G285" s="28">
        <v>18</v>
      </c>
      <c r="H285" s="28">
        <v>4</v>
      </c>
      <c r="I285" s="28">
        <v>8</v>
      </c>
      <c r="J285" s="28">
        <v>17</v>
      </c>
      <c r="K285" s="28">
        <v>87</v>
      </c>
      <c r="L285" s="28">
        <v>21</v>
      </c>
      <c r="M285" s="28">
        <v>18</v>
      </c>
      <c r="N285" s="28">
        <v>8</v>
      </c>
      <c r="O285" s="28">
        <v>0</v>
      </c>
      <c r="P285" s="28">
        <v>5</v>
      </c>
      <c r="Q285" s="28">
        <v>1</v>
      </c>
      <c r="R285" s="28">
        <v>15</v>
      </c>
      <c r="S285" s="29">
        <f t="shared" si="55"/>
        <v>0.296218487394958</v>
      </c>
      <c r="T285" s="29">
        <f t="shared" si="56"/>
        <v>0.4012605042016807</v>
      </c>
      <c r="U285" s="29">
        <f t="shared" si="57"/>
        <v>0.31983805668016196</v>
      </c>
      <c r="V285" s="42">
        <f t="shared" si="37"/>
        <v>499</v>
      </c>
      <c r="W285" s="28">
        <f t="shared" si="58"/>
        <v>191</v>
      </c>
      <c r="X285" s="30">
        <f t="shared" si="59"/>
        <v>56.245490981963925</v>
      </c>
      <c r="Y285" s="31">
        <f t="shared" si="60"/>
        <v>4.172055649761061</v>
      </c>
    </row>
    <row r="286" spans="1:25" ht="15">
      <c r="A286" s="28">
        <v>1991</v>
      </c>
      <c r="B286" s="28">
        <v>160</v>
      </c>
      <c r="C286" s="28">
        <v>594</v>
      </c>
      <c r="D286" s="28">
        <v>57</v>
      </c>
      <c r="E286" s="28">
        <v>158</v>
      </c>
      <c r="F286" s="28">
        <v>80</v>
      </c>
      <c r="G286" s="28">
        <v>25</v>
      </c>
      <c r="H286" s="28">
        <v>13</v>
      </c>
      <c r="I286" s="28">
        <v>13</v>
      </c>
      <c r="J286" s="28">
        <v>13</v>
      </c>
      <c r="K286" s="28">
        <v>93</v>
      </c>
      <c r="L286" s="28">
        <v>30</v>
      </c>
      <c r="M286" s="28">
        <v>13</v>
      </c>
      <c r="N286" s="28">
        <v>3</v>
      </c>
      <c r="O286" s="28">
        <v>3</v>
      </c>
      <c r="P286" s="28">
        <v>7</v>
      </c>
      <c r="Q286" s="28">
        <v>3</v>
      </c>
      <c r="R286" s="28">
        <v>9</v>
      </c>
      <c r="S286" s="29">
        <f t="shared" si="55"/>
        <v>0.265993265993266</v>
      </c>
      <c r="T286" s="29">
        <f t="shared" si="56"/>
        <v>0.4175084175084175</v>
      </c>
      <c r="U286" s="29">
        <f t="shared" si="57"/>
        <v>0.2838499184339315</v>
      </c>
      <c r="V286" s="42">
        <f t="shared" si="37"/>
        <v>620</v>
      </c>
      <c r="W286" s="28">
        <f t="shared" si="58"/>
        <v>248</v>
      </c>
      <c r="X286" s="30">
        <f t="shared" si="59"/>
        <v>69.012</v>
      </c>
      <c r="Y286" s="31">
        <f t="shared" si="60"/>
        <v>4.068393013100437</v>
      </c>
    </row>
    <row r="287" spans="1:25" ht="15">
      <c r="A287" s="35">
        <v>1992</v>
      </c>
      <c r="B287" s="35">
        <v>140</v>
      </c>
      <c r="C287" s="35">
        <v>469</v>
      </c>
      <c r="D287" s="35">
        <v>49</v>
      </c>
      <c r="E287" s="35">
        <v>109</v>
      </c>
      <c r="F287" s="35">
        <v>47</v>
      </c>
      <c r="G287" s="35">
        <v>17</v>
      </c>
      <c r="H287" s="35">
        <v>5</v>
      </c>
      <c r="I287" s="35">
        <v>4</v>
      </c>
      <c r="J287" s="35">
        <v>15</v>
      </c>
      <c r="K287" s="35">
        <v>73</v>
      </c>
      <c r="L287" s="35">
        <v>26</v>
      </c>
      <c r="M287" s="35">
        <v>14</v>
      </c>
      <c r="N287" s="35">
        <v>9</v>
      </c>
      <c r="O287" s="35">
        <v>0</v>
      </c>
      <c r="P287" s="35">
        <v>3</v>
      </c>
      <c r="Q287" s="35">
        <v>3</v>
      </c>
      <c r="R287" s="35">
        <v>10</v>
      </c>
      <c r="S287" s="36">
        <f t="shared" si="55"/>
        <v>0.232409381663113</v>
      </c>
      <c r="T287" s="36">
        <f t="shared" si="56"/>
        <v>0.31556503198294245</v>
      </c>
      <c r="U287" s="36">
        <f t="shared" si="57"/>
        <v>0.2546201232032854</v>
      </c>
      <c r="V287" s="35">
        <f t="shared" si="37"/>
        <v>490</v>
      </c>
      <c r="W287" s="35">
        <f t="shared" si="58"/>
        <v>148</v>
      </c>
      <c r="X287" s="37">
        <f t="shared" si="59"/>
        <v>34.77857142857143</v>
      </c>
      <c r="Y287" s="38">
        <f t="shared" si="60"/>
        <v>2.4390166975881264</v>
      </c>
    </row>
    <row r="288" spans="1:25" ht="15">
      <c r="A288" s="28" t="s">
        <v>259</v>
      </c>
      <c r="B288" s="28">
        <f>SUM(B281:B287)</f>
        <v>695</v>
      </c>
      <c r="C288" s="28">
        <f aca="true" t="shared" si="61" ref="C288:R288">SUM(C281:C287)</f>
        <v>2461</v>
      </c>
      <c r="D288" s="28">
        <f t="shared" si="61"/>
        <v>252</v>
      </c>
      <c r="E288" s="28">
        <f t="shared" si="61"/>
        <v>639</v>
      </c>
      <c r="F288" s="28">
        <f t="shared" si="61"/>
        <v>264</v>
      </c>
      <c r="G288" s="28">
        <f t="shared" si="61"/>
        <v>92</v>
      </c>
      <c r="H288" s="28">
        <f t="shared" si="61"/>
        <v>37</v>
      </c>
      <c r="I288" s="28">
        <f t="shared" si="61"/>
        <v>50</v>
      </c>
      <c r="J288" s="28">
        <f t="shared" si="61"/>
        <v>73</v>
      </c>
      <c r="K288" s="28">
        <f t="shared" si="61"/>
        <v>421</v>
      </c>
      <c r="L288" s="28">
        <f t="shared" si="61"/>
        <v>105</v>
      </c>
      <c r="M288" s="28">
        <f t="shared" si="61"/>
        <v>67</v>
      </c>
      <c r="N288" s="28">
        <f t="shared" si="61"/>
        <v>25</v>
      </c>
      <c r="O288" s="28">
        <f t="shared" si="61"/>
        <v>7</v>
      </c>
      <c r="P288" s="28">
        <f t="shared" si="61"/>
        <v>15</v>
      </c>
      <c r="Q288" s="28">
        <f t="shared" si="61"/>
        <v>8</v>
      </c>
      <c r="R288" s="28">
        <f t="shared" si="61"/>
        <v>48</v>
      </c>
      <c r="S288" s="29">
        <f t="shared" si="55"/>
        <v>0.259650548557497</v>
      </c>
      <c r="T288" s="29">
        <f t="shared" si="56"/>
        <v>0.38805363673303533</v>
      </c>
      <c r="U288" s="29">
        <f t="shared" si="57"/>
        <v>0.282071400549235</v>
      </c>
      <c r="V288" s="42">
        <f t="shared" si="37"/>
        <v>2564</v>
      </c>
      <c r="W288" s="28">
        <f t="shared" si="58"/>
        <v>955</v>
      </c>
      <c r="X288" s="30">
        <f t="shared" si="59"/>
        <v>257.6441497659906</v>
      </c>
      <c r="Y288" s="31">
        <f t="shared" si="60"/>
        <v>3.6268988757464786</v>
      </c>
    </row>
    <row r="289" spans="1:25" ht="1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V289"/>
      <c r="W289"/>
      <c r="X289"/>
      <c r="Y289"/>
    </row>
    <row r="290" spans="1:25" ht="15.75">
      <c r="A290" s="32" t="s">
        <v>349</v>
      </c>
      <c r="B290" s="28"/>
      <c r="C290" s="27">
        <v>2011</v>
      </c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V290"/>
      <c r="W290"/>
      <c r="X290"/>
      <c r="Y290"/>
    </row>
    <row r="291" spans="1:25" ht="15">
      <c r="A291" s="28">
        <v>2011</v>
      </c>
      <c r="B291" s="28">
        <v>88</v>
      </c>
      <c r="C291" s="28">
        <v>268</v>
      </c>
      <c r="D291" s="28">
        <v>37</v>
      </c>
      <c r="E291" s="28">
        <v>61</v>
      </c>
      <c r="F291" s="28">
        <v>30</v>
      </c>
      <c r="G291" s="28">
        <v>21</v>
      </c>
      <c r="H291" s="28">
        <v>0</v>
      </c>
      <c r="I291" s="28">
        <v>8</v>
      </c>
      <c r="J291" s="28">
        <v>28</v>
      </c>
      <c r="K291" s="28">
        <v>68</v>
      </c>
      <c r="L291" s="28">
        <v>3</v>
      </c>
      <c r="M291" s="28">
        <v>2</v>
      </c>
      <c r="N291" s="28">
        <v>0</v>
      </c>
      <c r="O291" s="28">
        <v>2</v>
      </c>
      <c r="P291" s="28">
        <v>0</v>
      </c>
      <c r="Q291" s="28">
        <v>4</v>
      </c>
      <c r="R291" s="28">
        <v>6</v>
      </c>
      <c r="S291" s="29">
        <f>E291/C291</f>
        <v>0.22761194029850745</v>
      </c>
      <c r="T291" s="29">
        <f>((I291*3)+(H291*2)+G291+E291)/C291</f>
        <v>0.39552238805970147</v>
      </c>
      <c r="U291" s="29">
        <f>(E291+J291+O291)/(C291+J291+O291+Q291)</f>
        <v>0.30132450331125826</v>
      </c>
      <c r="V291" s="42">
        <f>(C291+J291+O291+P291+Q291)</f>
        <v>302</v>
      </c>
      <c r="W291" s="28">
        <f>E291+G291+(H291*2)+(I291*3)</f>
        <v>106</v>
      </c>
      <c r="X291" s="30">
        <f>((E291+J291+O291-N291-R291)*(W291+(0.26*(J291+O291)+(0.52*(P291+Q291+M291))))/(C291+J291+O291+P291+Q291))</f>
        <v>32.90794701986755</v>
      </c>
      <c r="Y291" s="31">
        <f>(((X291*(3*1458))/162)/(C291-E291+P291+Q291+N291+R291))</f>
        <v>4.094537186803796</v>
      </c>
    </row>
    <row r="292" spans="1:25" ht="1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V292"/>
      <c r="W292"/>
      <c r="X292"/>
      <c r="Y292"/>
    </row>
    <row r="293" spans="1:25" ht="15.75">
      <c r="A293" s="6" t="s">
        <v>350</v>
      </c>
      <c r="B293" s="28"/>
      <c r="C293" s="39">
        <v>2013</v>
      </c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V293"/>
      <c r="W293"/>
      <c r="X293"/>
      <c r="Y293"/>
    </row>
    <row r="294" spans="1:25" ht="15">
      <c r="A294" s="28"/>
      <c r="B294" s="28">
        <v>77</v>
      </c>
      <c r="C294" s="28">
        <v>216</v>
      </c>
      <c r="D294" s="28">
        <v>22</v>
      </c>
      <c r="E294" s="28">
        <v>55</v>
      </c>
      <c r="F294" s="28">
        <v>14</v>
      </c>
      <c r="G294" s="28">
        <v>6</v>
      </c>
      <c r="H294" s="28">
        <v>0</v>
      </c>
      <c r="I294" s="28">
        <v>0</v>
      </c>
      <c r="J294" s="28">
        <v>21</v>
      </c>
      <c r="K294" s="28">
        <v>29</v>
      </c>
      <c r="L294" s="28">
        <v>1</v>
      </c>
      <c r="M294" s="28">
        <v>12</v>
      </c>
      <c r="N294" s="28">
        <v>1</v>
      </c>
      <c r="O294" s="28">
        <v>0</v>
      </c>
      <c r="P294" s="28">
        <v>0</v>
      </c>
      <c r="Q294" s="28">
        <v>4</v>
      </c>
      <c r="R294" s="28">
        <v>9</v>
      </c>
      <c r="S294" s="29">
        <f>E294/C294</f>
        <v>0.25462962962962965</v>
      </c>
      <c r="T294" s="29">
        <f>((I294*3)+(H294*2)+G294+E294)/C294</f>
        <v>0.2824074074074074</v>
      </c>
      <c r="U294" s="29">
        <f>(E294+J294+O294)/(C294+J294+O294+Q294)</f>
        <v>0.3153526970954357</v>
      </c>
      <c r="V294" s="42">
        <f>(C294+J294+O294+P294+Q294)</f>
        <v>241</v>
      </c>
      <c r="W294" s="28">
        <f>E294+G294+(H294*2)+(I294*3)</f>
        <v>61</v>
      </c>
      <c r="X294" s="30">
        <f>((E294+J294+O294-N294-R294)*(W294+(0.26*(J294+O294)+(0.52*(P294+Q294+M294))))/(C294+J294+O294+P294+Q294))</f>
        <v>20.47917012448133</v>
      </c>
      <c r="Y294" s="31">
        <f>(((X294*(3*1458))/162)/(C294-E294+P294+Q294+N294+R294))</f>
        <v>3.159643390634262</v>
      </c>
    </row>
    <row r="295" spans="22:25" ht="15">
      <c r="V295" s="42"/>
      <c r="X295" s="28"/>
      <c r="Y295" s="28"/>
    </row>
    <row r="296" spans="1:25" ht="15.75">
      <c r="A296" s="6" t="s">
        <v>351</v>
      </c>
      <c r="C296" s="40" t="s">
        <v>311</v>
      </c>
      <c r="G296" s="45" t="s">
        <v>294</v>
      </c>
      <c r="V296" s="42"/>
      <c r="X296" s="28"/>
      <c r="Y296" s="28"/>
    </row>
    <row r="297" spans="1:25" ht="15">
      <c r="A297" s="28">
        <v>1980</v>
      </c>
      <c r="B297" s="28">
        <v>13</v>
      </c>
      <c r="C297" s="28">
        <v>26</v>
      </c>
      <c r="D297" s="28">
        <v>1</v>
      </c>
      <c r="E297" s="28">
        <v>6</v>
      </c>
      <c r="F297" s="28">
        <v>0</v>
      </c>
      <c r="G297" s="28">
        <v>1</v>
      </c>
      <c r="H297" s="28">
        <v>0</v>
      </c>
      <c r="I297" s="28">
        <v>0</v>
      </c>
      <c r="J297" s="28">
        <v>3</v>
      </c>
      <c r="K297" s="28">
        <v>4</v>
      </c>
      <c r="L297" s="28">
        <v>4</v>
      </c>
      <c r="M297" s="28">
        <v>0</v>
      </c>
      <c r="N297" s="28">
        <v>0</v>
      </c>
      <c r="O297" s="28">
        <v>0</v>
      </c>
      <c r="P297" s="28">
        <v>0</v>
      </c>
      <c r="Q297" s="28">
        <v>0</v>
      </c>
      <c r="R297" s="28">
        <v>1</v>
      </c>
      <c r="S297" s="29">
        <f>E297/C297</f>
        <v>0.23076923076923078</v>
      </c>
      <c r="T297" s="29">
        <f>((I297*3)+(H297*2)+G297+E297)/C297</f>
        <v>0.2692307692307692</v>
      </c>
      <c r="U297" s="29">
        <f>(E297+J297+O297)/(C297+J297+O297+Q297)</f>
        <v>0.3103448275862069</v>
      </c>
      <c r="V297" s="42">
        <f t="shared" si="37"/>
        <v>29</v>
      </c>
      <c r="W297" s="28">
        <f>E297+G297+(H297*2)+(I297*3)</f>
        <v>7</v>
      </c>
      <c r="X297" s="30">
        <f>((E297+J297+O297-N297-R297)*(W297+(0.26*(J297+O297)+(0.52*(P297+Q297+M297))))/(C297+J297+O297+P297+Q297))</f>
        <v>2.1462068965517243</v>
      </c>
      <c r="Y297" s="31">
        <f>(((X297*(3*1458))/162)/(C297-E297+P297+Q297+N297+R297))</f>
        <v>2.759408866995074</v>
      </c>
    </row>
    <row r="298" spans="22:25" ht="15">
      <c r="V298" s="42"/>
      <c r="X298" s="28"/>
      <c r="Y298" s="28"/>
    </row>
    <row r="299" spans="1:25" ht="15.75">
      <c r="A299" s="6" t="s">
        <v>352</v>
      </c>
      <c r="C299" s="40">
        <v>1993</v>
      </c>
      <c r="V299" s="42"/>
      <c r="X299" s="28"/>
      <c r="Y299" s="28"/>
    </row>
    <row r="300" spans="1:25" ht="15">
      <c r="A300" s="28">
        <v>1993</v>
      </c>
      <c r="B300" s="28">
        <v>7</v>
      </c>
      <c r="C300" s="28">
        <v>13</v>
      </c>
      <c r="D300" s="28">
        <v>4</v>
      </c>
      <c r="E300" s="28">
        <v>4</v>
      </c>
      <c r="F300" s="28">
        <v>2</v>
      </c>
      <c r="G300" s="28">
        <v>0</v>
      </c>
      <c r="H300" s="28">
        <v>0</v>
      </c>
      <c r="I300" s="28">
        <v>1</v>
      </c>
      <c r="J300" s="28">
        <v>3</v>
      </c>
      <c r="K300" s="28">
        <v>2</v>
      </c>
      <c r="L300" s="28">
        <v>0</v>
      </c>
      <c r="M300" s="28">
        <v>0</v>
      </c>
      <c r="N300" s="28">
        <v>0</v>
      </c>
      <c r="O300" s="28">
        <v>0</v>
      </c>
      <c r="P300" s="28">
        <v>0</v>
      </c>
      <c r="Q300" s="28">
        <v>0</v>
      </c>
      <c r="R300" s="28">
        <v>0</v>
      </c>
      <c r="S300" s="29">
        <f>E300/C300</f>
        <v>0.3076923076923077</v>
      </c>
      <c r="T300" s="29">
        <f>((I300*3)+(H300*2)+G300+E300)/C300</f>
        <v>0.5384615384615384</v>
      </c>
      <c r="U300" s="29">
        <f>(E300+J300+O300)/(C300+J300+O300+Q300)</f>
        <v>0.4375</v>
      </c>
      <c r="V300" s="42">
        <f t="shared" si="37"/>
        <v>16</v>
      </c>
      <c r="W300" s="28">
        <f>E300+G300+(H300*2)+(I300*3)</f>
        <v>7</v>
      </c>
      <c r="X300" s="30">
        <f>((E300+J300+O300-N300-R300)*(W300+(0.26*(J300+O300)+(0.52*(P300+Q300+M300))))/(C300+J300+O300+P300+Q300))</f>
        <v>3.40375</v>
      </c>
      <c r="Y300" s="31">
        <f>(((X300*(3*1458))/162)/(C300-E300+P300+Q300+N300+R300))</f>
        <v>10.21125</v>
      </c>
    </row>
    <row r="301" spans="22:25" ht="15">
      <c r="V301" s="42"/>
      <c r="X301" s="28"/>
      <c r="Y301" s="28"/>
    </row>
    <row r="302" spans="1:25" ht="15.75">
      <c r="A302" s="6" t="s">
        <v>353</v>
      </c>
      <c r="C302" s="39" t="s">
        <v>354</v>
      </c>
      <c r="V302" s="42"/>
      <c r="X302" s="28"/>
      <c r="Y302" s="28"/>
    </row>
    <row r="303" spans="1:25" ht="15">
      <c r="A303" s="28">
        <v>1984</v>
      </c>
      <c r="B303" s="28">
        <v>46</v>
      </c>
      <c r="C303" s="28">
        <v>97</v>
      </c>
      <c r="D303" s="28">
        <v>14</v>
      </c>
      <c r="E303" s="28">
        <v>19</v>
      </c>
      <c r="F303" s="28">
        <v>12</v>
      </c>
      <c r="G303" s="28">
        <v>0</v>
      </c>
      <c r="H303" s="28">
        <v>2</v>
      </c>
      <c r="I303" s="28">
        <v>2</v>
      </c>
      <c r="J303" s="28">
        <v>22</v>
      </c>
      <c r="K303" s="28">
        <v>11</v>
      </c>
      <c r="L303" s="28">
        <v>2</v>
      </c>
      <c r="M303" s="28">
        <v>0</v>
      </c>
      <c r="N303" s="28">
        <v>0</v>
      </c>
      <c r="O303" s="28">
        <v>3</v>
      </c>
      <c r="P303" s="28">
        <v>3</v>
      </c>
      <c r="Q303" s="28">
        <v>0</v>
      </c>
      <c r="R303" s="28">
        <v>2</v>
      </c>
      <c r="S303" s="29">
        <f aca="true" t="shared" si="62" ref="S303:S308">E303/C303</f>
        <v>0.1958762886597938</v>
      </c>
      <c r="T303" s="29">
        <f aca="true" t="shared" si="63" ref="T303:T308">((I303*3)+(H303*2)+G303+E303)/C303</f>
        <v>0.29896907216494845</v>
      </c>
      <c r="U303" s="29">
        <f aca="true" t="shared" si="64" ref="U303:U308">(E303+J303+O303)/(C303+J303+O303+Q303)</f>
        <v>0.36065573770491804</v>
      </c>
      <c r="V303" s="42">
        <f aca="true" t="shared" si="65" ref="V303:V308">(C303+J303+O303+P303+Q303)</f>
        <v>125</v>
      </c>
      <c r="W303" s="28">
        <f aca="true" t="shared" si="66" ref="W303:W308">E303+G303+(H303*2)+(I303*3)</f>
        <v>29</v>
      </c>
      <c r="X303" s="30">
        <f aca="true" t="shared" si="67" ref="X303:X308">((E303+J303+O303-N303-R303)*(W303+(0.26*(J303+O303)+(0.52*(P303+Q303+M303))))/(C303+J303+O303+P303+Q303))</f>
        <v>12.45216</v>
      </c>
      <c r="Y303" s="31">
        <f aca="true" t="shared" si="68" ref="Y303:Y308">(((X303*(3*1458))/162)/(C303-E303+P303+Q303+N303+R303))</f>
        <v>4.0507026506024095</v>
      </c>
    </row>
    <row r="304" spans="1:25" ht="15">
      <c r="A304" s="28">
        <v>1985</v>
      </c>
      <c r="B304" s="28">
        <v>126</v>
      </c>
      <c r="C304" s="28">
        <v>496</v>
      </c>
      <c r="D304" s="28">
        <v>53</v>
      </c>
      <c r="E304" s="28">
        <v>115</v>
      </c>
      <c r="F304" s="28">
        <v>33</v>
      </c>
      <c r="G304" s="28">
        <v>15</v>
      </c>
      <c r="H304" s="28">
        <v>5</v>
      </c>
      <c r="I304" s="28">
        <v>5</v>
      </c>
      <c r="J304" s="28">
        <v>39</v>
      </c>
      <c r="K304" s="28">
        <v>57</v>
      </c>
      <c r="L304" s="28">
        <v>12</v>
      </c>
      <c r="M304" s="28">
        <v>6</v>
      </c>
      <c r="N304" s="28">
        <v>7</v>
      </c>
      <c r="O304" s="28">
        <v>11</v>
      </c>
      <c r="P304" s="28">
        <v>4</v>
      </c>
      <c r="Q304" s="28">
        <v>3</v>
      </c>
      <c r="R304" s="28">
        <v>3</v>
      </c>
      <c r="S304" s="29">
        <f t="shared" si="62"/>
        <v>0.2318548387096774</v>
      </c>
      <c r="T304" s="29">
        <f t="shared" si="63"/>
        <v>0.3125</v>
      </c>
      <c r="U304" s="29">
        <f t="shared" si="64"/>
        <v>0.3005464480874317</v>
      </c>
      <c r="V304" s="42">
        <f t="shared" si="65"/>
        <v>553</v>
      </c>
      <c r="W304" s="28">
        <f t="shared" si="66"/>
        <v>155</v>
      </c>
      <c r="X304" s="30">
        <f t="shared" si="67"/>
        <v>48.98336347197107</v>
      </c>
      <c r="Y304" s="31">
        <f t="shared" si="68"/>
        <v>3.3229919943296955</v>
      </c>
    </row>
    <row r="305" spans="1:25" ht="15">
      <c r="A305" s="28">
        <v>1986</v>
      </c>
      <c r="B305" s="28">
        <v>99</v>
      </c>
      <c r="C305" s="28">
        <v>212</v>
      </c>
      <c r="D305" s="28">
        <v>30</v>
      </c>
      <c r="E305" s="28">
        <v>45</v>
      </c>
      <c r="F305" s="28">
        <v>25</v>
      </c>
      <c r="G305" s="28">
        <v>3</v>
      </c>
      <c r="H305" s="28">
        <v>0</v>
      </c>
      <c r="I305" s="28">
        <v>3</v>
      </c>
      <c r="J305" s="28">
        <v>23</v>
      </c>
      <c r="K305" s="28">
        <v>30</v>
      </c>
      <c r="L305" s="28">
        <v>2</v>
      </c>
      <c r="M305" s="28">
        <v>1</v>
      </c>
      <c r="N305" s="28">
        <v>3</v>
      </c>
      <c r="O305" s="28">
        <v>0</v>
      </c>
      <c r="P305" s="28">
        <v>6</v>
      </c>
      <c r="Q305" s="28">
        <v>3</v>
      </c>
      <c r="R305" s="28">
        <v>7</v>
      </c>
      <c r="S305" s="29">
        <f t="shared" si="62"/>
        <v>0.21226415094339623</v>
      </c>
      <c r="T305" s="29">
        <f t="shared" si="63"/>
        <v>0.2688679245283019</v>
      </c>
      <c r="U305" s="29">
        <f t="shared" si="64"/>
        <v>0.2857142857142857</v>
      </c>
      <c r="V305" s="42">
        <f t="shared" si="65"/>
        <v>244</v>
      </c>
      <c r="W305" s="28">
        <f t="shared" si="66"/>
        <v>57</v>
      </c>
      <c r="X305" s="30">
        <f t="shared" si="67"/>
        <v>16.206721311475413</v>
      </c>
      <c r="Y305" s="31">
        <f t="shared" si="68"/>
        <v>2.352588577472237</v>
      </c>
    </row>
    <row r="306" spans="1:25" ht="15">
      <c r="A306" s="28">
        <v>1987</v>
      </c>
      <c r="B306" s="28">
        <v>144</v>
      </c>
      <c r="C306" s="28">
        <v>518</v>
      </c>
      <c r="D306" s="28">
        <v>60</v>
      </c>
      <c r="E306" s="28">
        <v>143</v>
      </c>
      <c r="F306" s="28">
        <v>50</v>
      </c>
      <c r="G306" s="28">
        <v>36</v>
      </c>
      <c r="H306" s="28">
        <v>5</v>
      </c>
      <c r="I306" s="28">
        <v>3</v>
      </c>
      <c r="J306" s="28">
        <v>50</v>
      </c>
      <c r="K306" s="28">
        <v>64</v>
      </c>
      <c r="L306" s="28">
        <v>13</v>
      </c>
      <c r="M306" s="28">
        <v>5</v>
      </c>
      <c r="N306" s="28">
        <v>4</v>
      </c>
      <c r="O306" s="28">
        <v>1</v>
      </c>
      <c r="P306" s="28">
        <v>4</v>
      </c>
      <c r="Q306" s="28">
        <v>3</v>
      </c>
      <c r="R306" s="28">
        <v>11</v>
      </c>
      <c r="S306" s="29">
        <f t="shared" si="62"/>
        <v>0.27606177606177607</v>
      </c>
      <c r="T306" s="29">
        <f t="shared" si="63"/>
        <v>0.38223938223938225</v>
      </c>
      <c r="U306" s="29">
        <f t="shared" si="64"/>
        <v>0.33916083916083917</v>
      </c>
      <c r="V306" s="42">
        <f t="shared" si="65"/>
        <v>576</v>
      </c>
      <c r="W306" s="28">
        <f t="shared" si="66"/>
        <v>198</v>
      </c>
      <c r="X306" s="30">
        <f t="shared" si="67"/>
        <v>67.59114583333333</v>
      </c>
      <c r="Y306" s="31">
        <f t="shared" si="68"/>
        <v>4.596878935768262</v>
      </c>
    </row>
    <row r="307" spans="1:25" ht="15">
      <c r="A307" s="35">
        <v>1988</v>
      </c>
      <c r="B307" s="35">
        <v>152</v>
      </c>
      <c r="C307" s="35">
        <v>576</v>
      </c>
      <c r="D307" s="35">
        <v>54</v>
      </c>
      <c r="E307" s="35">
        <v>136</v>
      </c>
      <c r="F307" s="35">
        <v>49</v>
      </c>
      <c r="G307" s="35">
        <v>17</v>
      </c>
      <c r="H307" s="35">
        <v>5</v>
      </c>
      <c r="I307" s="35">
        <v>9</v>
      </c>
      <c r="J307" s="35">
        <v>40</v>
      </c>
      <c r="K307" s="35">
        <v>70</v>
      </c>
      <c r="L307" s="35">
        <v>12</v>
      </c>
      <c r="M307" s="35">
        <v>4</v>
      </c>
      <c r="N307" s="35">
        <v>4</v>
      </c>
      <c r="O307" s="35">
        <v>2</v>
      </c>
      <c r="P307" s="35">
        <v>2</v>
      </c>
      <c r="Q307" s="35">
        <v>3</v>
      </c>
      <c r="R307" s="35">
        <v>7</v>
      </c>
      <c r="S307" s="36">
        <f t="shared" si="62"/>
        <v>0.2361111111111111</v>
      </c>
      <c r="T307" s="36">
        <f t="shared" si="63"/>
        <v>0.3298611111111111</v>
      </c>
      <c r="U307" s="36">
        <f t="shared" si="64"/>
        <v>0.286634460547504</v>
      </c>
      <c r="V307" s="35">
        <f t="shared" si="65"/>
        <v>623</v>
      </c>
      <c r="W307" s="35">
        <f t="shared" si="66"/>
        <v>190</v>
      </c>
      <c r="X307" s="37">
        <f t="shared" si="67"/>
        <v>55.11268057784911</v>
      </c>
      <c r="Y307" s="38">
        <f t="shared" si="68"/>
        <v>3.2632508236884346</v>
      </c>
    </row>
    <row r="308" spans="1:25" ht="15">
      <c r="A308" s="28" t="s">
        <v>259</v>
      </c>
      <c r="B308" s="28">
        <f>SUM(B303:B307)</f>
        <v>567</v>
      </c>
      <c r="C308" s="28">
        <f aca="true" t="shared" si="69" ref="C308:R308">SUM(C303:C307)</f>
        <v>1899</v>
      </c>
      <c r="D308" s="28">
        <f t="shared" si="69"/>
        <v>211</v>
      </c>
      <c r="E308" s="28">
        <f t="shared" si="69"/>
        <v>458</v>
      </c>
      <c r="F308" s="28">
        <f t="shared" si="69"/>
        <v>169</v>
      </c>
      <c r="G308" s="28">
        <f t="shared" si="69"/>
        <v>71</v>
      </c>
      <c r="H308" s="28">
        <f t="shared" si="69"/>
        <v>17</v>
      </c>
      <c r="I308" s="28">
        <f t="shared" si="69"/>
        <v>22</v>
      </c>
      <c r="J308" s="28">
        <f t="shared" si="69"/>
        <v>174</v>
      </c>
      <c r="K308" s="28">
        <f t="shared" si="69"/>
        <v>232</v>
      </c>
      <c r="L308" s="28">
        <f t="shared" si="69"/>
        <v>41</v>
      </c>
      <c r="M308" s="28">
        <f t="shared" si="69"/>
        <v>16</v>
      </c>
      <c r="N308" s="28">
        <f t="shared" si="69"/>
        <v>18</v>
      </c>
      <c r="O308" s="28">
        <f t="shared" si="69"/>
        <v>17</v>
      </c>
      <c r="P308" s="28">
        <f t="shared" si="69"/>
        <v>19</v>
      </c>
      <c r="Q308" s="28">
        <f t="shared" si="69"/>
        <v>12</v>
      </c>
      <c r="R308" s="28">
        <f t="shared" si="69"/>
        <v>30</v>
      </c>
      <c r="S308" s="29">
        <f t="shared" si="62"/>
        <v>0.2411795681937862</v>
      </c>
      <c r="T308" s="29">
        <f t="shared" si="63"/>
        <v>0.3312269615587151</v>
      </c>
      <c r="U308" s="29">
        <f t="shared" si="64"/>
        <v>0.3087535680304472</v>
      </c>
      <c r="V308" s="42">
        <f t="shared" si="65"/>
        <v>2121</v>
      </c>
      <c r="W308" s="28">
        <f t="shared" si="66"/>
        <v>629</v>
      </c>
      <c r="X308" s="30">
        <f t="shared" si="67"/>
        <v>199.22824139556815</v>
      </c>
      <c r="Y308" s="31">
        <f t="shared" si="68"/>
        <v>3.5389227090002238</v>
      </c>
    </row>
    <row r="309" spans="1:22" ht="1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9"/>
      <c r="T309" s="29"/>
      <c r="U309" s="29"/>
      <c r="V309" s="42"/>
    </row>
    <row r="310" spans="1:22" ht="15.75">
      <c r="A310" s="32" t="s">
        <v>355</v>
      </c>
      <c r="B310" s="28"/>
      <c r="C310" s="27">
        <v>1981</v>
      </c>
      <c r="D310" s="28"/>
      <c r="E310" s="28"/>
      <c r="F310" s="28"/>
      <c r="G310" s="44" t="s">
        <v>294</v>
      </c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9"/>
      <c r="T310" s="29"/>
      <c r="U310" s="29"/>
      <c r="V310" s="42"/>
    </row>
    <row r="311" spans="22:25" ht="15">
      <c r="V311" s="42"/>
      <c r="X311" s="28"/>
      <c r="Y311" s="28"/>
    </row>
    <row r="312" spans="1:25" ht="15.75">
      <c r="A312" s="6" t="s">
        <v>356</v>
      </c>
      <c r="C312" s="40">
        <v>1983</v>
      </c>
      <c r="V312" s="42"/>
      <c r="X312" s="28"/>
      <c r="Y312" s="28"/>
    </row>
    <row r="313" spans="1:25" ht="15">
      <c r="A313" s="28">
        <v>1983</v>
      </c>
      <c r="B313" s="28">
        <v>30</v>
      </c>
      <c r="C313" s="28">
        <v>36</v>
      </c>
      <c r="D313" s="28">
        <v>4</v>
      </c>
      <c r="E313" s="28">
        <v>7</v>
      </c>
      <c r="F313" s="28">
        <v>4</v>
      </c>
      <c r="G313" s="28">
        <v>1</v>
      </c>
      <c r="H313" s="28">
        <v>1</v>
      </c>
      <c r="I313" s="28">
        <v>0</v>
      </c>
      <c r="J313" s="28">
        <v>0</v>
      </c>
      <c r="K313" s="28">
        <v>4</v>
      </c>
      <c r="L313" s="28">
        <v>0</v>
      </c>
      <c r="M313" s="28">
        <v>0</v>
      </c>
      <c r="N313" s="28">
        <v>0</v>
      </c>
      <c r="O313" s="28">
        <v>0</v>
      </c>
      <c r="P313" s="28">
        <v>1</v>
      </c>
      <c r="Q313" s="28">
        <v>0</v>
      </c>
      <c r="R313" s="28">
        <v>1</v>
      </c>
      <c r="S313" s="29">
        <f>E313/C313</f>
        <v>0.19444444444444445</v>
      </c>
      <c r="T313" s="29">
        <f>((I313*3)+(H313*2)+G313+E313)/C313</f>
        <v>0.2777777777777778</v>
      </c>
      <c r="U313" s="29">
        <f>(E313+J313+O313)/(C313+J313+O313+Q313)</f>
        <v>0.19444444444444445</v>
      </c>
      <c r="V313" s="42">
        <f>(C313+J313+O313+P313+Q313)</f>
        <v>37</v>
      </c>
      <c r="W313" s="28">
        <f>E313+G313+(H313*2)+(I313*3)</f>
        <v>10</v>
      </c>
      <c r="X313" s="30">
        <f>((E313+J313+O313-N313-R313)*(W313+(0.26*(J313+O313)+(0.52*(P313+Q313+M313))))/(C313+J313+O313+P313+Q313))</f>
        <v>1.7059459459459458</v>
      </c>
      <c r="Y313" s="31">
        <f>(((X313*(3*1458))/162)/(C313-E313+P313+Q313+N313+R313))</f>
        <v>1.4858238884045334</v>
      </c>
    </row>
    <row r="314" spans="22:25" ht="15">
      <c r="V314" s="42"/>
      <c r="X314" s="28"/>
      <c r="Y314" s="28"/>
    </row>
    <row r="315" spans="1:25" ht="15.75">
      <c r="A315" s="6" t="s">
        <v>357</v>
      </c>
      <c r="C315" s="50" t="s">
        <v>358</v>
      </c>
      <c r="G315" s="45" t="s">
        <v>294</v>
      </c>
      <c r="V315" s="42"/>
      <c r="X315" s="28"/>
      <c r="Y315" s="28"/>
    </row>
    <row r="316" spans="1:25" ht="15">
      <c r="A316" s="28">
        <v>1980</v>
      </c>
      <c r="B316" s="28">
        <v>149</v>
      </c>
      <c r="C316" s="28">
        <v>511</v>
      </c>
      <c r="D316" s="28">
        <v>94</v>
      </c>
      <c r="E316" s="28">
        <v>142</v>
      </c>
      <c r="F316" s="28">
        <v>85</v>
      </c>
      <c r="G316" s="28">
        <v>23</v>
      </c>
      <c r="H316" s="28">
        <v>2</v>
      </c>
      <c r="I316" s="28">
        <v>30</v>
      </c>
      <c r="J316" s="28">
        <v>49</v>
      </c>
      <c r="K316" s="28">
        <v>98</v>
      </c>
      <c r="L316" s="28">
        <v>1</v>
      </c>
      <c r="M316" s="28">
        <v>0</v>
      </c>
      <c r="N316" s="28">
        <v>0</v>
      </c>
      <c r="O316" s="28">
        <v>7</v>
      </c>
      <c r="P316" s="28">
        <v>0</v>
      </c>
      <c r="Q316" s="28">
        <v>4</v>
      </c>
      <c r="R316" s="28">
        <v>17</v>
      </c>
      <c r="S316" s="29">
        <f>E316/C316</f>
        <v>0.27788649706457924</v>
      </c>
      <c r="T316" s="29">
        <f>((I316*3)+(H316*2)+G316+E316)/C316</f>
        <v>0.5068493150684932</v>
      </c>
      <c r="U316" s="29">
        <f>(E316+J316+O316)/(C316+J316+O316+Q316)</f>
        <v>0.3467600700525394</v>
      </c>
      <c r="V316" s="42">
        <f>(C316+J316+O316+P316+Q316)</f>
        <v>571</v>
      </c>
      <c r="W316" s="28">
        <f>E316+G316+(H316*2)+(I316*3)</f>
        <v>259</v>
      </c>
      <c r="X316" s="30">
        <f>((E316+J316+O316-N316-R316)*(W316+(0.26*(J316+O316)+(0.52*(P316+Q316+M316))))/(C316+J316+O316+P316+Q316))</f>
        <v>87.37450087565674</v>
      </c>
      <c r="Y316" s="31">
        <f>(((X316*(3*1458))/162)/(C316-E316+P316+Q316+N316+R316))</f>
        <v>6.049003906776235</v>
      </c>
    </row>
    <row r="317" spans="1:25" ht="15">
      <c r="A317" s="35">
        <v>1982</v>
      </c>
      <c r="B317" s="35">
        <v>153</v>
      </c>
      <c r="C317" s="35">
        <v>573</v>
      </c>
      <c r="D317" s="35">
        <v>83</v>
      </c>
      <c r="E317" s="35">
        <v>146</v>
      </c>
      <c r="F317" s="35">
        <v>100</v>
      </c>
      <c r="G317" s="35">
        <v>26</v>
      </c>
      <c r="H317" s="35">
        <v>5</v>
      </c>
      <c r="I317" s="35">
        <v>30</v>
      </c>
      <c r="J317" s="35">
        <v>70</v>
      </c>
      <c r="K317" s="35">
        <v>110</v>
      </c>
      <c r="L317" s="35">
        <v>3</v>
      </c>
      <c r="M317" s="35">
        <v>0</v>
      </c>
      <c r="N317" s="35">
        <v>0</v>
      </c>
      <c r="O317" s="35">
        <v>5</v>
      </c>
      <c r="P317" s="35">
        <v>0</v>
      </c>
      <c r="Q317" s="35">
        <v>9</v>
      </c>
      <c r="R317" s="35">
        <v>11</v>
      </c>
      <c r="S317" s="36">
        <f>E317/C317</f>
        <v>0.2547993019197208</v>
      </c>
      <c r="T317" s="36">
        <f>((I317*3)+(H317*2)+G317+E317)/C317</f>
        <v>0.47469458987783597</v>
      </c>
      <c r="U317" s="36">
        <f>(E317+J317+O317)/(C317+J317+O317+Q317)</f>
        <v>0.3363774733637747</v>
      </c>
      <c r="V317" s="35">
        <f>(C317+J317+O317+P317+Q317)</f>
        <v>657</v>
      </c>
      <c r="W317" s="35">
        <f>E317+G317+(H317*2)+(I317*3)</f>
        <v>272</v>
      </c>
      <c r="X317" s="37">
        <f>((E317+J317+O317-N317-R317)*(W317+(0.26*(J317+O317)+(0.52*(P317+Q317+M317))))/(C317+J317+O317+P317+Q317))</f>
        <v>94.66940639269407</v>
      </c>
      <c r="Y317" s="38">
        <f>(((X317*(3*1458))/162)/(C317-E317+P317+Q317+N317+R317))</f>
        <v>5.718286292176153</v>
      </c>
    </row>
    <row r="318" spans="1:25" ht="15">
      <c r="A318" s="28" t="s">
        <v>259</v>
      </c>
      <c r="B318" s="28">
        <f>SUM(B316:B317)</f>
        <v>302</v>
      </c>
      <c r="C318" s="28">
        <f aca="true" t="shared" si="70" ref="C318:R318">SUM(C316:C317)</f>
        <v>1084</v>
      </c>
      <c r="D318" s="28">
        <f t="shared" si="70"/>
        <v>177</v>
      </c>
      <c r="E318" s="28">
        <f t="shared" si="70"/>
        <v>288</v>
      </c>
      <c r="F318" s="28">
        <f t="shared" si="70"/>
        <v>185</v>
      </c>
      <c r="G318" s="28">
        <f t="shared" si="70"/>
        <v>49</v>
      </c>
      <c r="H318" s="28">
        <f t="shared" si="70"/>
        <v>7</v>
      </c>
      <c r="I318" s="28">
        <f t="shared" si="70"/>
        <v>60</v>
      </c>
      <c r="J318" s="28">
        <f t="shared" si="70"/>
        <v>119</v>
      </c>
      <c r="K318" s="28">
        <f t="shared" si="70"/>
        <v>208</v>
      </c>
      <c r="L318" s="28">
        <f t="shared" si="70"/>
        <v>4</v>
      </c>
      <c r="M318" s="28">
        <f t="shared" si="70"/>
        <v>0</v>
      </c>
      <c r="N318" s="28">
        <f t="shared" si="70"/>
        <v>0</v>
      </c>
      <c r="O318" s="28">
        <f t="shared" si="70"/>
        <v>12</v>
      </c>
      <c r="P318" s="28">
        <f t="shared" si="70"/>
        <v>0</v>
      </c>
      <c r="Q318" s="28">
        <f t="shared" si="70"/>
        <v>13</v>
      </c>
      <c r="R318" s="28">
        <f t="shared" si="70"/>
        <v>28</v>
      </c>
      <c r="S318" s="29">
        <f>E318/C318</f>
        <v>0.2656826568265683</v>
      </c>
      <c r="T318" s="29">
        <f>((I318*3)+(H318*2)+G318+E318)/C318</f>
        <v>0.48985239852398527</v>
      </c>
      <c r="U318" s="29">
        <f>(E318+J318+O318)/(C318+J318+O318+Q318)</f>
        <v>0.34120521172638435</v>
      </c>
      <c r="V318" s="42">
        <f>(C318+J318+O318+P318+Q318)</f>
        <v>1228</v>
      </c>
      <c r="W318" s="28">
        <f>E318+G318+(H318*2)+(I318*3)</f>
        <v>531</v>
      </c>
      <c r="X318" s="30">
        <f>((E318+J318+O318-N318-R318)*(W318+(0.26*(J318+O318)+(0.52*(P318+Q318+M318))))/(C318+J318+O318+P318+Q318))</f>
        <v>182.06972312703584</v>
      </c>
      <c r="Y318" s="31">
        <f>(((X318*(3*1458))/162)/(C318-E318+P318+Q318+N318+R318))</f>
        <v>5.873216875065673</v>
      </c>
    </row>
    <row r="319" spans="22:25" ht="15">
      <c r="V319" s="42"/>
      <c r="X319" s="28"/>
      <c r="Y319" s="28"/>
    </row>
    <row r="320" spans="1:25" ht="15.75">
      <c r="A320" s="6" t="s">
        <v>359</v>
      </c>
      <c r="C320" s="40">
        <v>1998</v>
      </c>
      <c r="V320" s="42"/>
      <c r="X320" s="28"/>
      <c r="Y320" s="28"/>
    </row>
    <row r="321" spans="1:25" ht="15">
      <c r="A321" s="28">
        <v>1998</v>
      </c>
      <c r="B321" s="28">
        <v>12</v>
      </c>
      <c r="C321" s="28">
        <v>15</v>
      </c>
      <c r="D321" s="28">
        <v>1</v>
      </c>
      <c r="E321" s="28">
        <v>3</v>
      </c>
      <c r="F321" s="28">
        <v>3</v>
      </c>
      <c r="G321" s="28">
        <v>0</v>
      </c>
      <c r="H321" s="28">
        <v>1</v>
      </c>
      <c r="I321" s="28">
        <v>0</v>
      </c>
      <c r="J321" s="28">
        <v>0</v>
      </c>
      <c r="K321" s="28">
        <v>6</v>
      </c>
      <c r="L321" s="28">
        <v>0</v>
      </c>
      <c r="M321" s="28">
        <v>0</v>
      </c>
      <c r="N321" s="28">
        <v>0</v>
      </c>
      <c r="O321" s="28">
        <v>0</v>
      </c>
      <c r="P321" s="28">
        <v>0</v>
      </c>
      <c r="Q321" s="28">
        <v>0</v>
      </c>
      <c r="R321" s="28">
        <v>1</v>
      </c>
      <c r="S321" s="29">
        <f>E321/C321</f>
        <v>0.2</v>
      </c>
      <c r="T321" s="29">
        <f>((I321*3)+(H321*2)+G321+E321)/C321</f>
        <v>0.3333333333333333</v>
      </c>
      <c r="U321" s="29">
        <f>(E321+J321+O321)/(C321+J321+O321+Q321)</f>
        <v>0.2</v>
      </c>
      <c r="V321" s="42">
        <f>(C321+J321+O321+P321+Q321)</f>
        <v>15</v>
      </c>
      <c r="W321" s="28">
        <f>E321+G321+(H321*2)+(I321*3)</f>
        <v>5</v>
      </c>
      <c r="X321" s="30">
        <f>((E321+J321+O321-N321-R321)*(W321+(0.26*(J321+O321)+(0.52*(P321+Q321+M321))))/(C321+J321+O321+P321+Q321))</f>
        <v>0.6666666666666666</v>
      </c>
      <c r="Y321" s="31">
        <f>(((X321*(3*1458))/162)/(C321-E321+P321+Q321+N321+R321))</f>
        <v>1.3846153846153846</v>
      </c>
    </row>
    <row r="322" spans="22:25" ht="15">
      <c r="V322" s="42"/>
      <c r="X322" s="28"/>
      <c r="Y322" s="28"/>
    </row>
    <row r="323" spans="1:25" ht="15.75">
      <c r="A323" s="6" t="s">
        <v>360</v>
      </c>
      <c r="C323" s="39" t="s">
        <v>361</v>
      </c>
      <c r="V323" s="42"/>
      <c r="X323" s="28"/>
      <c r="Y323" s="28"/>
    </row>
    <row r="324" spans="1:25" ht="15">
      <c r="A324" s="28">
        <v>2004</v>
      </c>
      <c r="B324" s="28">
        <v>57</v>
      </c>
      <c r="C324" s="28">
        <v>149</v>
      </c>
      <c r="D324" s="28">
        <v>26</v>
      </c>
      <c r="E324" s="28">
        <v>46</v>
      </c>
      <c r="F324" s="28">
        <v>11</v>
      </c>
      <c r="G324" s="28">
        <v>4</v>
      </c>
      <c r="H324" s="28">
        <v>4</v>
      </c>
      <c r="I324" s="28">
        <v>3</v>
      </c>
      <c r="J324" s="28">
        <v>7</v>
      </c>
      <c r="K324" s="28">
        <v>17</v>
      </c>
      <c r="L324" s="28">
        <v>4</v>
      </c>
      <c r="M324" s="28">
        <v>15</v>
      </c>
      <c r="N324" s="28">
        <v>9</v>
      </c>
      <c r="O324" s="28">
        <v>12</v>
      </c>
      <c r="P324" s="28">
        <v>0</v>
      </c>
      <c r="Q324" s="28">
        <v>1</v>
      </c>
      <c r="R324" s="28">
        <v>3</v>
      </c>
      <c r="S324" s="29">
        <f>E324/C324</f>
        <v>0.3087248322147651</v>
      </c>
      <c r="T324" s="29">
        <f>((I324*3)+(H324*2)+G324+E324)/C324</f>
        <v>0.44966442953020136</v>
      </c>
      <c r="U324" s="29">
        <f>(E324+J324+O324)/(C324+J324+O324+Q324)</f>
        <v>0.38461538461538464</v>
      </c>
      <c r="V324" s="42">
        <f>(C324+J324+O324+P324+Q324)</f>
        <v>169</v>
      </c>
      <c r="W324" s="28">
        <f>E324+G324+(H324*2)+(I324*3)</f>
        <v>67</v>
      </c>
      <c r="X324" s="30">
        <f>((E324+J324+O324-N324-R324)*(W324+(0.26*(J324+O324)+(0.52*(P324+Q324+M324))))/(C324+J324+O324+P324+Q324))</f>
        <v>25.17029585798817</v>
      </c>
      <c r="Y324" s="31">
        <f>(((X324*(3*1458))/162)/(C324-E324+P324+Q324+N324+R324))</f>
        <v>5.858603346255867</v>
      </c>
    </row>
    <row r="325" spans="1:25" ht="15">
      <c r="A325" s="28">
        <v>2005</v>
      </c>
      <c r="B325" s="28">
        <v>137</v>
      </c>
      <c r="C325" s="28">
        <v>483</v>
      </c>
      <c r="D325" s="28">
        <v>73</v>
      </c>
      <c r="E325" s="28">
        <v>124</v>
      </c>
      <c r="F325" s="28">
        <v>38</v>
      </c>
      <c r="G325" s="28">
        <v>21</v>
      </c>
      <c r="H325" s="28">
        <v>7</v>
      </c>
      <c r="I325" s="28">
        <v>2</v>
      </c>
      <c r="J325" s="28">
        <v>56</v>
      </c>
      <c r="K325" s="28">
        <v>83</v>
      </c>
      <c r="L325" s="28">
        <v>12</v>
      </c>
      <c r="M325" s="28">
        <v>37</v>
      </c>
      <c r="N325" s="28">
        <v>11</v>
      </c>
      <c r="O325" s="28">
        <v>11</v>
      </c>
      <c r="P325" s="28">
        <v>8</v>
      </c>
      <c r="Q325" s="28">
        <v>3</v>
      </c>
      <c r="R325" s="28">
        <v>8</v>
      </c>
      <c r="S325" s="29">
        <f>E325/C325</f>
        <v>0.2567287784679089</v>
      </c>
      <c r="T325" s="29">
        <f>((I325*3)+(H325*2)+G325+E325)/C325</f>
        <v>0.3416149068322981</v>
      </c>
      <c r="U325" s="29">
        <f>(E325+J325+O325)/(C325+J325+O325+Q325)</f>
        <v>0.3453887884267631</v>
      </c>
      <c r="V325" s="42">
        <f>(C325+J325+O325+P325+Q325)</f>
        <v>561</v>
      </c>
      <c r="W325" s="28">
        <f>E325+G325+(H325*2)+(I325*3)</f>
        <v>165</v>
      </c>
      <c r="X325" s="30">
        <f>((E325+J325+O325-N325-R325)*(W325+(0.26*(J325+O325)+(0.52*(P325+Q325+M325))))/(C325+J325+O325+P325+Q325))</f>
        <v>63.581746880570414</v>
      </c>
      <c r="Y325" s="31">
        <f>(((X325*(3*1458))/162)/(C325-E325+P325+Q325+N325+R325))</f>
        <v>4.413128960862214</v>
      </c>
    </row>
    <row r="326" spans="1:25" ht="15">
      <c r="A326" s="35">
        <v>2006</v>
      </c>
      <c r="B326" s="35">
        <v>107</v>
      </c>
      <c r="C326" s="35">
        <v>274</v>
      </c>
      <c r="D326" s="35">
        <v>57</v>
      </c>
      <c r="E326" s="35">
        <v>72</v>
      </c>
      <c r="F326" s="35">
        <v>29</v>
      </c>
      <c r="G326" s="35">
        <v>13</v>
      </c>
      <c r="H326" s="35">
        <v>4</v>
      </c>
      <c r="I326" s="35">
        <v>5</v>
      </c>
      <c r="J326" s="35">
        <v>46</v>
      </c>
      <c r="K326" s="35">
        <v>41</v>
      </c>
      <c r="L326" s="35">
        <v>1</v>
      </c>
      <c r="M326" s="35">
        <v>21</v>
      </c>
      <c r="N326" s="35">
        <v>3</v>
      </c>
      <c r="O326" s="35">
        <v>5</v>
      </c>
      <c r="P326" s="35">
        <v>3</v>
      </c>
      <c r="Q326" s="35">
        <v>1</v>
      </c>
      <c r="R326" s="35">
        <v>2</v>
      </c>
      <c r="S326" s="36">
        <f>E326/C326</f>
        <v>0.26277372262773724</v>
      </c>
      <c r="T326" s="36">
        <f>((I326*3)+(H326*2)+G326+E326)/C326</f>
        <v>0.39416058394160586</v>
      </c>
      <c r="U326" s="36">
        <f>(E326+J326+O326)/(C326+J326+O326+Q326)</f>
        <v>0.3773006134969325</v>
      </c>
      <c r="V326" s="35">
        <f>(C326+J326+O326+P326+Q326)</f>
        <v>329</v>
      </c>
      <c r="W326" s="35">
        <f>E326+G326+(H326*2)+(I326*3)</f>
        <v>108</v>
      </c>
      <c r="X326" s="37">
        <f>((E326+J326+O326-N326-R326)*(W326+(0.26*(J326+O326)+(0.52*(P326+Q326+M326))))/(C326+J326+O326+P326+Q326))</f>
        <v>48.15404255319149</v>
      </c>
      <c r="Y326" s="38">
        <f>(((X326*(3*1458))/162)/(C326-E326+P326+Q326+N326+R326))</f>
        <v>6.1618917011192895</v>
      </c>
    </row>
    <row r="327" spans="1:25" ht="15">
      <c r="A327" s="28" t="s">
        <v>259</v>
      </c>
      <c r="B327" s="28">
        <f>SUM(B324:B326)</f>
        <v>301</v>
      </c>
      <c r="C327" s="28">
        <f aca="true" t="shared" si="71" ref="C327:R327">SUM(C324:C326)</f>
        <v>906</v>
      </c>
      <c r="D327" s="28">
        <f t="shared" si="71"/>
        <v>156</v>
      </c>
      <c r="E327" s="28">
        <f t="shared" si="71"/>
        <v>242</v>
      </c>
      <c r="F327" s="28">
        <f t="shared" si="71"/>
        <v>78</v>
      </c>
      <c r="G327" s="28">
        <f t="shared" si="71"/>
        <v>38</v>
      </c>
      <c r="H327" s="28">
        <f t="shared" si="71"/>
        <v>15</v>
      </c>
      <c r="I327" s="28">
        <f t="shared" si="71"/>
        <v>10</v>
      </c>
      <c r="J327" s="28">
        <f t="shared" si="71"/>
        <v>109</v>
      </c>
      <c r="K327" s="28">
        <f t="shared" si="71"/>
        <v>141</v>
      </c>
      <c r="L327" s="28">
        <f t="shared" si="71"/>
        <v>17</v>
      </c>
      <c r="M327" s="28">
        <f t="shared" si="71"/>
        <v>73</v>
      </c>
      <c r="N327" s="28">
        <f t="shared" si="71"/>
        <v>23</v>
      </c>
      <c r="O327" s="28">
        <f t="shared" si="71"/>
        <v>28</v>
      </c>
      <c r="P327" s="28">
        <f t="shared" si="71"/>
        <v>11</v>
      </c>
      <c r="Q327" s="28">
        <f t="shared" si="71"/>
        <v>5</v>
      </c>
      <c r="R327" s="28">
        <f t="shared" si="71"/>
        <v>13</v>
      </c>
      <c r="S327" s="29">
        <f>E327/C327</f>
        <v>0.2671081677704194</v>
      </c>
      <c r="T327" s="29">
        <f>((I327*3)+(H327*2)+G327+E327)/C327</f>
        <v>0.37527593818984545</v>
      </c>
      <c r="U327" s="29">
        <f>(E327+J327+O327)/(C327+J327+O327+Q327)</f>
        <v>0.3616412213740458</v>
      </c>
      <c r="V327" s="42">
        <f>(C327+J327+O327+P327+Q327)</f>
        <v>1059</v>
      </c>
      <c r="W327" s="28">
        <f>E327+G327+(H327*2)+(I327*3)</f>
        <v>340</v>
      </c>
      <c r="X327" s="30">
        <f>((E327+J327+O327-N327-R327)*(W327+(0.26*(J327+O327)+(0.52*(P327+Q327+M327))))/(C327+J327+O327+P327+Q327))</f>
        <v>136.64938621340886</v>
      </c>
      <c r="Y327" s="31">
        <f>(((X327*(3*1458))/162)/(C327-E327+P327+Q327+N327+R327))</f>
        <v>5.152979647712345</v>
      </c>
    </row>
    <row r="328" spans="22:25" ht="15">
      <c r="V328" s="42"/>
      <c r="X328" s="28"/>
      <c r="Y328" s="28"/>
    </row>
    <row r="329" spans="1:25" ht="15.75">
      <c r="A329" s="6" t="s">
        <v>362</v>
      </c>
      <c r="C329" s="40">
        <v>2005</v>
      </c>
      <c r="V329" s="42"/>
      <c r="X329" s="28"/>
      <c r="Y329" s="28"/>
    </row>
    <row r="330" spans="1:25" ht="15">
      <c r="A330">
        <v>2005</v>
      </c>
      <c r="B330" s="28">
        <v>3</v>
      </c>
      <c r="C330" s="28">
        <v>1</v>
      </c>
      <c r="D330" s="28">
        <v>0</v>
      </c>
      <c r="E330" s="28">
        <v>0</v>
      </c>
      <c r="F330" s="28">
        <v>0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28">
        <v>0</v>
      </c>
      <c r="Q330" s="28">
        <v>0</v>
      </c>
      <c r="R330" s="28">
        <v>0</v>
      </c>
      <c r="S330" s="29">
        <f>E330/C330</f>
        <v>0</v>
      </c>
      <c r="T330" s="29">
        <f>((I330*3)+(H330*2)+G330+E330)/C330</f>
        <v>0</v>
      </c>
      <c r="U330" s="29">
        <f>(E330+J330+O330)/(C330+J330+O330+Q330)</f>
        <v>0</v>
      </c>
      <c r="V330" s="42">
        <f>(C330+J330+O330+P330+Q330)</f>
        <v>1</v>
      </c>
      <c r="W330" s="28">
        <f>E330+G330+(H330*2)+(I330*3)</f>
        <v>0</v>
      </c>
      <c r="X330" s="30">
        <f>((E330+J330+O330-N330-R330)*(W330+(0.26*(J330+O330)+(0.52*(P330+Q330+M330))))/(C330+J330+O330+P330+Q330))</f>
        <v>0</v>
      </c>
      <c r="Y330" s="31">
        <f>(((X330*(3*1458))/162)/(C330-E330+P330+Q330+N330+R330))</f>
        <v>0</v>
      </c>
    </row>
    <row r="331" spans="22:25" ht="15">
      <c r="V331" s="42"/>
      <c r="X331" s="28"/>
      <c r="Y331" s="28"/>
    </row>
    <row r="332" spans="1:25" ht="15.75">
      <c r="A332" s="51" t="s">
        <v>363</v>
      </c>
      <c r="C332" s="39" t="s">
        <v>364</v>
      </c>
      <c r="V332" s="42"/>
      <c r="X332" s="28"/>
      <c r="Y332" s="28"/>
    </row>
    <row r="333" spans="1:25" ht="15">
      <c r="A333" s="28">
        <v>2002</v>
      </c>
      <c r="B333" s="28">
        <v>94</v>
      </c>
      <c r="C333" s="28">
        <v>174</v>
      </c>
      <c r="D333" s="28">
        <v>32</v>
      </c>
      <c r="E333" s="28">
        <v>41</v>
      </c>
      <c r="F333" s="28">
        <v>21</v>
      </c>
      <c r="G333" s="28">
        <v>6</v>
      </c>
      <c r="H333" s="28">
        <v>0</v>
      </c>
      <c r="I333" s="28">
        <v>4</v>
      </c>
      <c r="J333" s="28">
        <v>11</v>
      </c>
      <c r="K333" s="28">
        <v>35</v>
      </c>
      <c r="L333" s="28">
        <v>8</v>
      </c>
      <c r="M333" s="28">
        <v>17</v>
      </c>
      <c r="N333" s="28">
        <v>1</v>
      </c>
      <c r="O333" s="28">
        <v>0</v>
      </c>
      <c r="P333" s="28">
        <v>5</v>
      </c>
      <c r="Q333" s="28">
        <v>0</v>
      </c>
      <c r="R333" s="28">
        <v>2</v>
      </c>
      <c r="S333" s="29">
        <f aca="true" t="shared" si="72" ref="S333:S340">E333/C333</f>
        <v>0.23563218390804597</v>
      </c>
      <c r="T333" s="29">
        <f>((I333*3)+(H333*2)+G333+E333)/C333</f>
        <v>0.3390804597701149</v>
      </c>
      <c r="U333" s="29">
        <f aca="true" t="shared" si="73" ref="U333:U344">(E333+J333+O333)/(C333+J333+O333+Q333)</f>
        <v>0.2810810810810811</v>
      </c>
      <c r="V333" s="42">
        <f aca="true" t="shared" si="74" ref="V333:V344">(C333+J333+O333+P333+Q333)</f>
        <v>190</v>
      </c>
      <c r="W333" s="28">
        <f aca="true" t="shared" si="75" ref="W333:W344">E333+G333+(H333*2)+(I333*3)</f>
        <v>59</v>
      </c>
      <c r="X333" s="30">
        <f aca="true" t="shared" si="76" ref="X333:X344">((E333+J333+O333-N333-R333)*(W333+(0.26*(J333+O333)+(0.52*(P333+Q333+M333))))/(C333+J333+O333+P333+Q333))</f>
        <v>18.903684210526315</v>
      </c>
      <c r="Y333" s="31">
        <f aca="true" t="shared" si="77" ref="Y333:Y344">(((X333*(3*1458))/162)/(C333-E333+P333+Q333+N333+R333))</f>
        <v>3.619854423292273</v>
      </c>
    </row>
    <row r="334" spans="1:25" ht="15">
      <c r="A334" s="28">
        <v>2003</v>
      </c>
      <c r="B334" s="28">
        <v>162</v>
      </c>
      <c r="C334" s="28">
        <v>570</v>
      </c>
      <c r="D334" s="28">
        <v>73</v>
      </c>
      <c r="E334" s="28">
        <v>147</v>
      </c>
      <c r="F334" s="28">
        <v>52</v>
      </c>
      <c r="G334" s="28">
        <v>24</v>
      </c>
      <c r="H334" s="28">
        <v>6</v>
      </c>
      <c r="I334" s="28">
        <v>8</v>
      </c>
      <c r="J334" s="28">
        <v>32</v>
      </c>
      <c r="K334" s="28">
        <v>106</v>
      </c>
      <c r="L334" s="43">
        <v>37</v>
      </c>
      <c r="M334" s="28">
        <v>34</v>
      </c>
      <c r="N334" s="28">
        <v>7</v>
      </c>
      <c r="O334" s="28">
        <v>4</v>
      </c>
      <c r="P334" s="28">
        <v>17</v>
      </c>
      <c r="Q334" s="28">
        <v>2</v>
      </c>
      <c r="R334" s="28">
        <v>7</v>
      </c>
      <c r="S334" s="29">
        <f t="shared" si="72"/>
        <v>0.2578947368421053</v>
      </c>
      <c r="T334" s="29">
        <f>((I334*3)+(H334*2)+G334+E334)/C334</f>
        <v>0.3631578947368421</v>
      </c>
      <c r="U334" s="29">
        <f t="shared" si="73"/>
        <v>0.30098684210526316</v>
      </c>
      <c r="V334" s="42">
        <f t="shared" si="74"/>
        <v>625</v>
      </c>
      <c r="W334" s="28">
        <f t="shared" si="75"/>
        <v>207</v>
      </c>
      <c r="X334" s="30">
        <f t="shared" si="76"/>
        <v>65.955968</v>
      </c>
      <c r="Y334" s="31">
        <f t="shared" si="77"/>
        <v>3.9052875789473687</v>
      </c>
    </row>
    <row r="335" spans="1:25" ht="15">
      <c r="A335" s="28">
        <v>2004</v>
      </c>
      <c r="B335" s="28">
        <v>162</v>
      </c>
      <c r="C335" s="28">
        <v>688</v>
      </c>
      <c r="D335" s="28">
        <v>99</v>
      </c>
      <c r="E335" s="28">
        <v>199</v>
      </c>
      <c r="F335" s="28">
        <v>61</v>
      </c>
      <c r="G335" s="28">
        <v>38</v>
      </c>
      <c r="H335" s="28">
        <v>5</v>
      </c>
      <c r="I335" s="28">
        <v>6</v>
      </c>
      <c r="J335" s="28">
        <v>52</v>
      </c>
      <c r="K335" s="28">
        <v>70</v>
      </c>
      <c r="L335" s="28">
        <v>24</v>
      </c>
      <c r="M335" s="28">
        <v>27</v>
      </c>
      <c r="N335" s="28">
        <v>1</v>
      </c>
      <c r="O335" s="28">
        <v>5</v>
      </c>
      <c r="P335" s="28">
        <v>3</v>
      </c>
      <c r="Q335" s="28">
        <v>2</v>
      </c>
      <c r="R335" s="28">
        <v>5</v>
      </c>
      <c r="S335" s="29">
        <f t="shared" si="72"/>
        <v>0.28924418604651164</v>
      </c>
      <c r="T335" s="29">
        <f>((I335*3)+(H335*2)+G335+E335)/C335</f>
        <v>0.3851744186046512</v>
      </c>
      <c r="U335" s="29">
        <f t="shared" si="73"/>
        <v>0.3427041499330656</v>
      </c>
      <c r="V335" s="42">
        <f t="shared" si="74"/>
        <v>750</v>
      </c>
      <c r="W335" s="28">
        <f t="shared" si="75"/>
        <v>265</v>
      </c>
      <c r="X335" s="30">
        <f t="shared" si="76"/>
        <v>98.82</v>
      </c>
      <c r="Y335" s="31">
        <f t="shared" si="77"/>
        <v>5.3362799999999995</v>
      </c>
    </row>
    <row r="336" spans="1:25" ht="15">
      <c r="A336" s="28">
        <v>2005</v>
      </c>
      <c r="B336" s="28">
        <v>161</v>
      </c>
      <c r="C336" s="28">
        <v>598</v>
      </c>
      <c r="D336" s="28">
        <v>94</v>
      </c>
      <c r="E336" s="28">
        <v>139</v>
      </c>
      <c r="F336" s="28">
        <v>80</v>
      </c>
      <c r="G336" s="28">
        <v>17</v>
      </c>
      <c r="H336" s="28">
        <v>6</v>
      </c>
      <c r="I336" s="28">
        <v>15</v>
      </c>
      <c r="J336" s="28">
        <v>52</v>
      </c>
      <c r="K336" s="28">
        <v>89</v>
      </c>
      <c r="L336" s="28">
        <v>32</v>
      </c>
      <c r="M336" s="28">
        <v>20</v>
      </c>
      <c r="N336" s="28">
        <v>10</v>
      </c>
      <c r="O336" s="28">
        <v>0</v>
      </c>
      <c r="P336" s="28">
        <v>15</v>
      </c>
      <c r="Q336" s="28">
        <v>4</v>
      </c>
      <c r="R336" s="28">
        <v>6</v>
      </c>
      <c r="S336" s="29">
        <f t="shared" si="72"/>
        <v>0.23244147157190637</v>
      </c>
      <c r="T336" s="29">
        <f>(I336*3+H336*2+G336+E336)/C336</f>
        <v>0.35618729096989965</v>
      </c>
      <c r="U336" s="29">
        <f t="shared" si="73"/>
        <v>0.29204892966360857</v>
      </c>
      <c r="V336" s="42">
        <f t="shared" si="74"/>
        <v>669</v>
      </c>
      <c r="W336" s="28">
        <f t="shared" si="75"/>
        <v>213</v>
      </c>
      <c r="X336" s="30">
        <f t="shared" si="76"/>
        <v>64.55904334828102</v>
      </c>
      <c r="Y336" s="31">
        <f t="shared" si="77"/>
        <v>3.5285307093190035</v>
      </c>
    </row>
    <row r="337" spans="1:25" ht="15">
      <c r="A337" s="28">
        <v>2006</v>
      </c>
      <c r="B337" s="28">
        <v>142</v>
      </c>
      <c r="C337" s="28">
        <v>494</v>
      </c>
      <c r="D337" s="28">
        <v>88</v>
      </c>
      <c r="E337" s="28">
        <v>124</v>
      </c>
      <c r="F337" s="28">
        <v>52</v>
      </c>
      <c r="G337" s="28">
        <v>22</v>
      </c>
      <c r="H337" s="28">
        <v>11</v>
      </c>
      <c r="I337" s="28">
        <v>5</v>
      </c>
      <c r="J337" s="28">
        <v>44</v>
      </c>
      <c r="K337" s="28">
        <v>56</v>
      </c>
      <c r="L337" s="28">
        <v>15</v>
      </c>
      <c r="M337" s="28">
        <v>27</v>
      </c>
      <c r="N337" s="28">
        <v>3</v>
      </c>
      <c r="O337" s="28">
        <v>0</v>
      </c>
      <c r="P337" s="28">
        <v>4</v>
      </c>
      <c r="Q337" s="28">
        <v>3</v>
      </c>
      <c r="R337" s="28">
        <v>10</v>
      </c>
      <c r="S337" s="29">
        <f t="shared" si="72"/>
        <v>0.25101214574898784</v>
      </c>
      <c r="T337" s="29">
        <f aca="true" t="shared" si="78" ref="T337:T344">((I337*3)+(H337*2)+G337+E337)/C337</f>
        <v>0.37044534412955465</v>
      </c>
      <c r="U337" s="29">
        <f t="shared" si="73"/>
        <v>0.31053604436229204</v>
      </c>
      <c r="V337" s="42">
        <f t="shared" si="74"/>
        <v>545</v>
      </c>
      <c r="W337" s="28">
        <f t="shared" si="75"/>
        <v>183</v>
      </c>
      <c r="X337" s="30">
        <f t="shared" si="76"/>
        <v>60.327706422018345</v>
      </c>
      <c r="Y337" s="31">
        <f t="shared" si="77"/>
        <v>4.176533521524346</v>
      </c>
    </row>
    <row r="338" spans="1:25" ht="15">
      <c r="A338" s="28">
        <v>2007</v>
      </c>
      <c r="B338" s="28">
        <v>160</v>
      </c>
      <c r="C338" s="28">
        <v>599</v>
      </c>
      <c r="D338" s="28">
        <v>91</v>
      </c>
      <c r="E338" s="28">
        <v>162</v>
      </c>
      <c r="F338" s="28">
        <v>71</v>
      </c>
      <c r="G338" s="28">
        <v>28</v>
      </c>
      <c r="H338" s="28">
        <v>6</v>
      </c>
      <c r="I338" s="28">
        <v>15</v>
      </c>
      <c r="J338" s="28">
        <v>54</v>
      </c>
      <c r="K338" s="28">
        <v>86</v>
      </c>
      <c r="L338" s="28">
        <v>34</v>
      </c>
      <c r="M338" s="28">
        <v>33</v>
      </c>
      <c r="N338" s="28">
        <v>10</v>
      </c>
      <c r="O338" s="28">
        <v>0</v>
      </c>
      <c r="P338" s="28">
        <v>15</v>
      </c>
      <c r="Q338" s="28">
        <v>1</v>
      </c>
      <c r="R338" s="28">
        <v>11</v>
      </c>
      <c r="S338" s="29">
        <f t="shared" si="72"/>
        <v>0.2704507512520868</v>
      </c>
      <c r="T338" s="29">
        <f t="shared" si="78"/>
        <v>0.41235392320534225</v>
      </c>
      <c r="U338" s="29">
        <f t="shared" si="73"/>
        <v>0.3302752293577982</v>
      </c>
      <c r="V338" s="42">
        <f t="shared" si="74"/>
        <v>669</v>
      </c>
      <c r="W338" s="28">
        <f t="shared" si="75"/>
        <v>247</v>
      </c>
      <c r="X338" s="30">
        <f t="shared" si="76"/>
        <v>83.51479820627802</v>
      </c>
      <c r="Y338" s="31">
        <f t="shared" si="77"/>
        <v>4.757172049724697</v>
      </c>
    </row>
    <row r="339" spans="1:25" ht="15">
      <c r="A339" s="42">
        <v>2008</v>
      </c>
      <c r="B339" s="42">
        <v>162</v>
      </c>
      <c r="C339" s="42">
        <v>586</v>
      </c>
      <c r="D339" s="42">
        <v>69</v>
      </c>
      <c r="E339" s="42">
        <v>139</v>
      </c>
      <c r="F339" s="42">
        <v>40</v>
      </c>
      <c r="G339" s="42">
        <v>22</v>
      </c>
      <c r="H339" s="42">
        <v>5</v>
      </c>
      <c r="I339" s="42">
        <v>3</v>
      </c>
      <c r="J339" s="42">
        <v>58</v>
      </c>
      <c r="K339" s="42">
        <v>86</v>
      </c>
      <c r="L339" s="42">
        <v>20</v>
      </c>
      <c r="M339" s="42">
        <v>20</v>
      </c>
      <c r="N339" s="42">
        <v>3</v>
      </c>
      <c r="O339" s="42">
        <v>0</v>
      </c>
      <c r="P339" s="42">
        <v>7</v>
      </c>
      <c r="Q339" s="42">
        <v>6</v>
      </c>
      <c r="R339" s="42">
        <v>11</v>
      </c>
      <c r="S339" s="46">
        <f t="shared" si="72"/>
        <v>0.23720136518771331</v>
      </c>
      <c r="T339" s="46">
        <f t="shared" si="78"/>
        <v>0.30716723549488056</v>
      </c>
      <c r="U339" s="46">
        <f t="shared" si="73"/>
        <v>0.3030769230769231</v>
      </c>
      <c r="V339" s="42">
        <f t="shared" si="74"/>
        <v>657</v>
      </c>
      <c r="W339" s="42">
        <f t="shared" si="75"/>
        <v>180</v>
      </c>
      <c r="X339" s="47">
        <f t="shared" si="76"/>
        <v>59.11707762557077</v>
      </c>
      <c r="Y339" s="48">
        <f t="shared" si="77"/>
        <v>3.367428472342639</v>
      </c>
    </row>
    <row r="340" spans="1:25" ht="15">
      <c r="A340" s="42">
        <v>2009</v>
      </c>
      <c r="B340" s="42">
        <v>104</v>
      </c>
      <c r="C340" s="42">
        <v>158</v>
      </c>
      <c r="D340" s="42">
        <v>37</v>
      </c>
      <c r="E340" s="42">
        <v>53</v>
      </c>
      <c r="F340" s="42">
        <v>27</v>
      </c>
      <c r="G340" s="42">
        <v>11</v>
      </c>
      <c r="H340" s="42">
        <v>2</v>
      </c>
      <c r="I340" s="42">
        <v>4</v>
      </c>
      <c r="J340" s="42">
        <v>23</v>
      </c>
      <c r="K340" s="42">
        <v>23</v>
      </c>
      <c r="L340" s="42">
        <v>3</v>
      </c>
      <c r="M340" s="42">
        <v>6</v>
      </c>
      <c r="N340" s="42">
        <v>1</v>
      </c>
      <c r="O340" s="42">
        <v>2</v>
      </c>
      <c r="P340" s="42">
        <v>3</v>
      </c>
      <c r="Q340" s="42">
        <v>1</v>
      </c>
      <c r="R340" s="42">
        <v>7</v>
      </c>
      <c r="S340" s="46">
        <f t="shared" si="72"/>
        <v>0.33544303797468356</v>
      </c>
      <c r="T340" s="46">
        <f t="shared" si="78"/>
        <v>0.5063291139240507</v>
      </c>
      <c r="U340" s="46">
        <f t="shared" si="73"/>
        <v>0.42391304347826086</v>
      </c>
      <c r="V340" s="42">
        <f t="shared" si="74"/>
        <v>187</v>
      </c>
      <c r="W340" s="42">
        <f t="shared" si="75"/>
        <v>80</v>
      </c>
      <c r="X340" s="47">
        <f t="shared" si="76"/>
        <v>34.32620320855615</v>
      </c>
      <c r="Y340" s="48">
        <f t="shared" si="77"/>
        <v>7.921431509666804</v>
      </c>
    </row>
    <row r="341" spans="1:25" ht="15">
      <c r="A341" s="42">
        <v>2010</v>
      </c>
      <c r="B341" s="42">
        <v>162</v>
      </c>
      <c r="C341" s="42">
        <v>560</v>
      </c>
      <c r="D341" s="42">
        <v>77</v>
      </c>
      <c r="E341" s="42">
        <v>156</v>
      </c>
      <c r="F341" s="42">
        <v>53</v>
      </c>
      <c r="G341" s="42">
        <v>28</v>
      </c>
      <c r="H341" s="42">
        <v>7</v>
      </c>
      <c r="I341" s="42">
        <v>6</v>
      </c>
      <c r="J341" s="42">
        <v>45</v>
      </c>
      <c r="K341" s="42">
        <v>78</v>
      </c>
      <c r="L341" s="42">
        <v>14</v>
      </c>
      <c r="M341" s="42">
        <v>11</v>
      </c>
      <c r="N341" s="42">
        <v>3</v>
      </c>
      <c r="O341" s="42">
        <v>0</v>
      </c>
      <c r="P341" s="42">
        <v>17</v>
      </c>
      <c r="Q341" s="42">
        <v>2</v>
      </c>
      <c r="R341" s="42">
        <v>15</v>
      </c>
      <c r="S341" s="46">
        <f>E341/C341</f>
        <v>0.2785714285714286</v>
      </c>
      <c r="T341" s="46">
        <f t="shared" si="78"/>
        <v>0.38571428571428573</v>
      </c>
      <c r="U341" s="46">
        <f>(E341+J341+O341)/(C341+J341+O341+Q341)</f>
        <v>0.3311367380560132</v>
      </c>
      <c r="V341" s="42">
        <f t="shared" si="74"/>
        <v>624</v>
      </c>
      <c r="W341" s="42">
        <f t="shared" si="75"/>
        <v>216</v>
      </c>
      <c r="X341" s="47">
        <f t="shared" si="76"/>
        <v>71.35240384615385</v>
      </c>
      <c r="Y341" s="48">
        <f t="shared" si="77"/>
        <v>4.368514521193093</v>
      </c>
    </row>
    <row r="342" spans="1:25" ht="15">
      <c r="A342" s="42">
        <v>2011</v>
      </c>
      <c r="B342" s="42">
        <v>100</v>
      </c>
      <c r="C342" s="42">
        <v>315</v>
      </c>
      <c r="D342" s="42">
        <v>42</v>
      </c>
      <c r="E342" s="42">
        <v>89</v>
      </c>
      <c r="F342" s="42">
        <v>34</v>
      </c>
      <c r="G342" s="42">
        <v>20</v>
      </c>
      <c r="H342" s="42">
        <v>6</v>
      </c>
      <c r="I342" s="42">
        <v>8</v>
      </c>
      <c r="J342" s="42">
        <v>24</v>
      </c>
      <c r="K342" s="42">
        <v>48</v>
      </c>
      <c r="L342" s="42">
        <v>14</v>
      </c>
      <c r="M342" s="42">
        <v>14</v>
      </c>
      <c r="N342" s="42">
        <v>6</v>
      </c>
      <c r="O342" s="42">
        <v>1</v>
      </c>
      <c r="P342" s="42">
        <v>10</v>
      </c>
      <c r="Q342" s="42">
        <v>2</v>
      </c>
      <c r="R342" s="42">
        <v>4</v>
      </c>
      <c r="S342" s="46">
        <f>E342/C342</f>
        <v>0.28253968253968254</v>
      </c>
      <c r="T342" s="46">
        <f>((I342*3)+(H342*2)+G342+E342)/C342</f>
        <v>0.4603174603174603</v>
      </c>
      <c r="U342" s="46">
        <f>(E342+J342+O342)/(C342+J342+O342+Q342)</f>
        <v>0.3333333333333333</v>
      </c>
      <c r="V342" s="42">
        <f t="shared" si="74"/>
        <v>352</v>
      </c>
      <c r="W342" s="42">
        <f t="shared" si="75"/>
        <v>145</v>
      </c>
      <c r="X342" s="47">
        <f t="shared" si="76"/>
        <v>48.75590909090909</v>
      </c>
      <c r="Y342" s="48">
        <f t="shared" si="77"/>
        <v>5.308103005865102</v>
      </c>
    </row>
    <row r="343" spans="1:25" ht="15">
      <c r="A343" s="35">
        <v>2012</v>
      </c>
      <c r="B343" s="35">
        <v>40</v>
      </c>
      <c r="C343" s="35">
        <v>120</v>
      </c>
      <c r="D343" s="35">
        <v>16</v>
      </c>
      <c r="E343" s="35">
        <v>25</v>
      </c>
      <c r="F343" s="35">
        <v>7</v>
      </c>
      <c r="G343" s="35">
        <v>5</v>
      </c>
      <c r="H343" s="35">
        <v>0</v>
      </c>
      <c r="I343" s="35">
        <v>2</v>
      </c>
      <c r="J343" s="35">
        <v>9</v>
      </c>
      <c r="K343" s="35">
        <v>13</v>
      </c>
      <c r="L343" s="35">
        <v>7</v>
      </c>
      <c r="M343" s="35">
        <v>3</v>
      </c>
      <c r="N343" s="35">
        <v>2</v>
      </c>
      <c r="O343" s="35">
        <v>2</v>
      </c>
      <c r="P343" s="35">
        <v>1</v>
      </c>
      <c r="Q343" s="35">
        <v>2</v>
      </c>
      <c r="R343" s="35">
        <v>2</v>
      </c>
      <c r="S343" s="36">
        <f>E343/C343</f>
        <v>0.20833333333333334</v>
      </c>
      <c r="T343" s="36">
        <f>((I343*3)+(H343*2)+G343+E343)/C343</f>
        <v>0.3</v>
      </c>
      <c r="U343" s="36">
        <f>(E343+J343+O343)/(C343+J343+O343+Q343)</f>
        <v>0.2706766917293233</v>
      </c>
      <c r="V343" s="35">
        <f t="shared" si="74"/>
        <v>134</v>
      </c>
      <c r="W343" s="35">
        <f t="shared" si="75"/>
        <v>36</v>
      </c>
      <c r="X343" s="37">
        <f t="shared" si="76"/>
        <v>10.025074626865672</v>
      </c>
      <c r="Y343" s="38">
        <f t="shared" si="77"/>
        <v>2.6536962247585603</v>
      </c>
    </row>
    <row r="344" spans="1:25" ht="15">
      <c r="A344" s="28" t="s">
        <v>259</v>
      </c>
      <c r="B344" s="28">
        <f>SUM(B333:B343)</f>
        <v>1449</v>
      </c>
      <c r="C344" s="28">
        <f aca="true" t="shared" si="79" ref="C344:R344">SUM(C333:C343)</f>
        <v>4862</v>
      </c>
      <c r="D344" s="28">
        <f t="shared" si="79"/>
        <v>718</v>
      </c>
      <c r="E344" s="28">
        <f t="shared" si="79"/>
        <v>1274</v>
      </c>
      <c r="F344" s="28">
        <f t="shared" si="79"/>
        <v>498</v>
      </c>
      <c r="G344" s="28">
        <f t="shared" si="79"/>
        <v>221</v>
      </c>
      <c r="H344" s="28">
        <f t="shared" si="79"/>
        <v>54</v>
      </c>
      <c r="I344" s="28">
        <f t="shared" si="79"/>
        <v>76</v>
      </c>
      <c r="J344" s="28">
        <f t="shared" si="79"/>
        <v>404</v>
      </c>
      <c r="K344" s="28">
        <f t="shared" si="79"/>
        <v>690</v>
      </c>
      <c r="L344" s="28">
        <f t="shared" si="79"/>
        <v>208</v>
      </c>
      <c r="M344" s="28">
        <f t="shared" si="79"/>
        <v>212</v>
      </c>
      <c r="N344" s="28">
        <f t="shared" si="79"/>
        <v>47</v>
      </c>
      <c r="O344" s="28">
        <f t="shared" si="79"/>
        <v>14</v>
      </c>
      <c r="P344" s="28">
        <f t="shared" si="79"/>
        <v>97</v>
      </c>
      <c r="Q344" s="28">
        <f t="shared" si="79"/>
        <v>25</v>
      </c>
      <c r="R344" s="28">
        <f t="shared" si="79"/>
        <v>80</v>
      </c>
      <c r="S344" s="29">
        <f>E344/C344</f>
        <v>0.2620320855614973</v>
      </c>
      <c r="T344" s="29">
        <f t="shared" si="78"/>
        <v>0.37659399424105305</v>
      </c>
      <c r="U344" s="29">
        <f t="shared" si="73"/>
        <v>0.3189443920829406</v>
      </c>
      <c r="V344" s="42">
        <f t="shared" si="74"/>
        <v>5402</v>
      </c>
      <c r="W344" s="42">
        <f t="shared" si="75"/>
        <v>1831</v>
      </c>
      <c r="X344" s="47">
        <f t="shared" si="76"/>
        <v>612.2562754535357</v>
      </c>
      <c r="Y344" s="48">
        <f t="shared" si="77"/>
        <v>4.308292790525272</v>
      </c>
    </row>
    <row r="345" spans="22:25" ht="15">
      <c r="V345" s="42"/>
      <c r="X345" s="28"/>
      <c r="Y345" s="28"/>
    </row>
    <row r="346" spans="1:25" ht="15.75">
      <c r="A346" s="6" t="s">
        <v>365</v>
      </c>
      <c r="C346" s="39" t="s">
        <v>366</v>
      </c>
      <c r="V346" s="42"/>
      <c r="X346" s="28"/>
      <c r="Y346" s="28"/>
    </row>
    <row r="347" spans="1:25" ht="15">
      <c r="A347" s="28">
        <v>1990</v>
      </c>
      <c r="B347" s="28">
        <v>157</v>
      </c>
      <c r="C347" s="28">
        <v>653</v>
      </c>
      <c r="D347" s="28">
        <v>64</v>
      </c>
      <c r="E347" s="28">
        <v>172</v>
      </c>
      <c r="F347" s="28">
        <v>39</v>
      </c>
      <c r="G347" s="28">
        <v>28</v>
      </c>
      <c r="H347" s="28">
        <v>1</v>
      </c>
      <c r="I347" s="28">
        <v>0</v>
      </c>
      <c r="J347" s="28">
        <v>33</v>
      </c>
      <c r="K347" s="28">
        <v>87</v>
      </c>
      <c r="L347" s="28">
        <v>3</v>
      </c>
      <c r="M347" s="28">
        <v>0</v>
      </c>
      <c r="N347" s="28">
        <v>4</v>
      </c>
      <c r="O347" s="28">
        <v>1</v>
      </c>
      <c r="P347" s="28">
        <v>5</v>
      </c>
      <c r="Q347" s="28">
        <v>3</v>
      </c>
      <c r="R347" s="28">
        <v>13</v>
      </c>
      <c r="S347" s="29">
        <f>E347/C347</f>
        <v>0.26339969372128635</v>
      </c>
      <c r="T347" s="29">
        <f>((I347*3)+(H347*2)+G347+E347)/C347</f>
        <v>0.3093415007656968</v>
      </c>
      <c r="U347" s="29">
        <f>(E347+J347+O347)/(C347+J347+O347+Q347)</f>
        <v>0.2985507246376812</v>
      </c>
      <c r="V347" s="42">
        <f>(C347+J347+O347+P347+Q347)</f>
        <v>695</v>
      </c>
      <c r="W347" s="28">
        <f>E347+G347+(H347*2)+(I347*3)</f>
        <v>202</v>
      </c>
      <c r="X347" s="30">
        <f>((E347+J347+O347-N347-R347)*(W347+(0.26*(J347+O347)+(0.52*(P347+Q347+M347))))/(C347+J347+O347+P347+Q347))</f>
        <v>58.46762589928058</v>
      </c>
      <c r="Y347" s="31">
        <f>(((X347*(3*1458))/162)/(C347-E347+P347+Q347+N347+R347))</f>
        <v>3.119814030198766</v>
      </c>
    </row>
    <row r="348" spans="1:25" ht="15">
      <c r="A348" s="28">
        <v>1991</v>
      </c>
      <c r="B348" s="28">
        <v>9</v>
      </c>
      <c r="C348" s="28">
        <v>19</v>
      </c>
      <c r="D348" s="28">
        <v>2</v>
      </c>
      <c r="E348" s="28">
        <v>4</v>
      </c>
      <c r="F348" s="28">
        <v>0</v>
      </c>
      <c r="G348" s="28">
        <v>0</v>
      </c>
      <c r="H348" s="28">
        <v>0</v>
      </c>
      <c r="I348" s="28">
        <v>0</v>
      </c>
      <c r="J348" s="28">
        <v>1</v>
      </c>
      <c r="K348" s="28">
        <v>1</v>
      </c>
      <c r="L348" s="28">
        <v>1</v>
      </c>
      <c r="M348" s="28">
        <v>0</v>
      </c>
      <c r="N348" s="28">
        <v>1</v>
      </c>
      <c r="O348" s="28">
        <v>0</v>
      </c>
      <c r="P348" s="28">
        <v>0</v>
      </c>
      <c r="Q348" s="28">
        <v>0</v>
      </c>
      <c r="R348" s="28">
        <v>2</v>
      </c>
      <c r="S348" s="29">
        <f>E348/C348</f>
        <v>0.21052631578947367</v>
      </c>
      <c r="T348" s="29">
        <f>((I348*3)+(H348*2)+G348+E348)/C348</f>
        <v>0.21052631578947367</v>
      </c>
      <c r="U348" s="29">
        <f>(E348+J348+O348)/(C348+J348+O348+Q348)</f>
        <v>0.25</v>
      </c>
      <c r="V348" s="42">
        <f>(C348+J348+O348+P348+Q348)</f>
        <v>20</v>
      </c>
      <c r="W348" s="28">
        <f>E348+G348+(H348*2)+(I348*3)</f>
        <v>4</v>
      </c>
      <c r="X348" s="30">
        <f>((E348+J348+O348-N348-R348)*(W348+(0.26*(J348+O348)+(0.52*(P348+Q348+M348))))/(C348+J348+O348+P348+Q348))</f>
        <v>0.426</v>
      </c>
      <c r="Y348" s="31">
        <f>(((X348*(3*1458))/162)/(C348-E348+P348+Q348+N348+R348))</f>
        <v>0.6389999999999999</v>
      </c>
    </row>
    <row r="349" spans="1:25" ht="15">
      <c r="A349" s="28">
        <v>1992</v>
      </c>
      <c r="B349" s="28">
        <v>104</v>
      </c>
      <c r="C349" s="28">
        <v>253</v>
      </c>
      <c r="D349" s="28">
        <v>25</v>
      </c>
      <c r="E349" s="28">
        <v>62</v>
      </c>
      <c r="F349" s="28">
        <v>27</v>
      </c>
      <c r="G349" s="28">
        <v>12</v>
      </c>
      <c r="H349" s="28">
        <v>2</v>
      </c>
      <c r="I349" s="28">
        <v>2</v>
      </c>
      <c r="J349" s="28">
        <v>19</v>
      </c>
      <c r="K349" s="28">
        <v>35</v>
      </c>
      <c r="L349" s="28">
        <v>1</v>
      </c>
      <c r="M349" s="28">
        <v>2</v>
      </c>
      <c r="N349" s="28">
        <v>2</v>
      </c>
      <c r="O349" s="28">
        <v>0</v>
      </c>
      <c r="P349" s="28">
        <v>2</v>
      </c>
      <c r="Q349" s="28">
        <v>0</v>
      </c>
      <c r="R349" s="28">
        <v>3</v>
      </c>
      <c r="S349" s="29">
        <f>E349/C349</f>
        <v>0.2450592885375494</v>
      </c>
      <c r="T349" s="29">
        <f>(I349*3+H349*2+G349+E349)/C349</f>
        <v>0.33201581027667987</v>
      </c>
      <c r="U349" s="29">
        <f>(E349+J349+O349)/(C349+J349+O349+Q349)</f>
        <v>0.2977941176470588</v>
      </c>
      <c r="V349" s="42">
        <f>(C349+J349+O349+P349+Q349)</f>
        <v>274</v>
      </c>
      <c r="W349" s="28">
        <f>E349+G349+(H349*2)+(I349*3)</f>
        <v>84</v>
      </c>
      <c r="X349" s="30">
        <f>((E349+J349+O349-N349-R349)*(W349+(0.26*(J349+O349)+(0.52*(P349+Q349+M349))))/(C349+J349+O349+P349+Q349))</f>
        <v>25.24642335766423</v>
      </c>
      <c r="Y349" s="31">
        <f>(((X349*(3*1458))/162)/(C349-E349+P349+Q349+N349+R349))</f>
        <v>3.4426940942269404</v>
      </c>
    </row>
    <row r="350" spans="1:25" ht="15">
      <c r="A350" s="35">
        <v>1993</v>
      </c>
      <c r="B350" s="35">
        <v>75</v>
      </c>
      <c r="C350" s="35">
        <v>107</v>
      </c>
      <c r="D350" s="35">
        <v>11</v>
      </c>
      <c r="E350" s="35">
        <v>22</v>
      </c>
      <c r="F350" s="35">
        <v>6</v>
      </c>
      <c r="G350" s="35">
        <v>4</v>
      </c>
      <c r="H350" s="35">
        <v>0</v>
      </c>
      <c r="I350" s="35">
        <v>1</v>
      </c>
      <c r="J350" s="35">
        <v>10</v>
      </c>
      <c r="K350" s="35">
        <v>10</v>
      </c>
      <c r="L350" s="35">
        <v>1</v>
      </c>
      <c r="M350" s="35">
        <v>1</v>
      </c>
      <c r="N350" s="35">
        <v>0</v>
      </c>
      <c r="O350" s="35">
        <v>1</v>
      </c>
      <c r="P350" s="35">
        <v>1</v>
      </c>
      <c r="Q350" s="35">
        <v>0</v>
      </c>
      <c r="R350" s="35">
        <v>3</v>
      </c>
      <c r="S350" s="36">
        <f>E350/C350</f>
        <v>0.205607476635514</v>
      </c>
      <c r="T350" s="36">
        <f>((I350*3)+(H350*2)+G350+E350)/C350</f>
        <v>0.27102803738317754</v>
      </c>
      <c r="U350" s="36">
        <f>(E350+J350+O350)/(C350+J350+O350+Q350)</f>
        <v>0.2796610169491525</v>
      </c>
      <c r="V350" s="35">
        <f>(C350+J350+O350+P350+Q350)</f>
        <v>119</v>
      </c>
      <c r="W350" s="35">
        <f>E350+G350+(H350*2)+(I350*3)</f>
        <v>29</v>
      </c>
      <c r="X350" s="37">
        <f>((E350+J350+O350-N350-R350)*(W350+(0.26*(J350+O350)+(0.52*(P350+Q350+M350))))/(C350+J350+O350+P350+Q350))</f>
        <v>8.294117647058824</v>
      </c>
      <c r="Y350" s="38">
        <f>(((X350*(3*1458))/162)/(C350-E350+P350+Q350+N350+R350))</f>
        <v>2.5161929940515533</v>
      </c>
    </row>
    <row r="351" spans="1:25" ht="15">
      <c r="A351" s="28" t="s">
        <v>259</v>
      </c>
      <c r="B351">
        <f>SUM(B347:B350)</f>
        <v>345</v>
      </c>
      <c r="C351">
        <f aca="true" t="shared" si="80" ref="C351:R351">SUM(C347:C350)</f>
        <v>1032</v>
      </c>
      <c r="D351">
        <f t="shared" si="80"/>
        <v>102</v>
      </c>
      <c r="E351">
        <f t="shared" si="80"/>
        <v>260</v>
      </c>
      <c r="F351">
        <f t="shared" si="80"/>
        <v>72</v>
      </c>
      <c r="G351">
        <f t="shared" si="80"/>
        <v>44</v>
      </c>
      <c r="H351">
        <f t="shared" si="80"/>
        <v>3</v>
      </c>
      <c r="I351">
        <f t="shared" si="80"/>
        <v>3</v>
      </c>
      <c r="J351">
        <f t="shared" si="80"/>
        <v>63</v>
      </c>
      <c r="K351">
        <f t="shared" si="80"/>
        <v>133</v>
      </c>
      <c r="L351">
        <f t="shared" si="80"/>
        <v>6</v>
      </c>
      <c r="M351">
        <f t="shared" si="80"/>
        <v>3</v>
      </c>
      <c r="N351">
        <f t="shared" si="80"/>
        <v>7</v>
      </c>
      <c r="O351">
        <f t="shared" si="80"/>
        <v>2</v>
      </c>
      <c r="P351">
        <f t="shared" si="80"/>
        <v>8</v>
      </c>
      <c r="Q351">
        <f t="shared" si="80"/>
        <v>3</v>
      </c>
      <c r="R351">
        <f t="shared" si="80"/>
        <v>21</v>
      </c>
      <c r="S351" s="29">
        <f>E351/C351</f>
        <v>0.25193798449612403</v>
      </c>
      <c r="T351" s="29">
        <f>((I351*3)+(H351*2)+G351+E351)/C351</f>
        <v>0.30910852713178294</v>
      </c>
      <c r="U351" s="29">
        <f>(E351+J351+O351)/(C351+J351+O351+Q351)</f>
        <v>0.29545454545454547</v>
      </c>
      <c r="V351" s="42">
        <f>(C351+J351+O351+P351+Q351)</f>
        <v>1108</v>
      </c>
      <c r="W351" s="28">
        <f>E351+G351+(H351*2)+(I351*3)</f>
        <v>319</v>
      </c>
      <c r="X351" s="30">
        <f>((E351+J351+O351-N351-R351)*(W351+(0.26*(J351+O351)+(0.52*(P351+Q351+M351))))/(C351+J351+O351+P351+Q351))</f>
        <v>91.98958483754514</v>
      </c>
      <c r="Y351" s="31">
        <f>(((X351*(3*1458))/162)/(C351-E351+P351+Q351+N351+R351))</f>
        <v>3.0625385827542773</v>
      </c>
    </row>
    <row r="352" spans="22:25" ht="15">
      <c r="V352" s="42"/>
      <c r="X352" s="28"/>
      <c r="Y352" s="28"/>
    </row>
    <row r="353" spans="1:25" ht="15.75">
      <c r="A353" s="6" t="s">
        <v>367</v>
      </c>
      <c r="C353" s="40">
        <v>1988</v>
      </c>
      <c r="V353" s="42"/>
      <c r="X353" s="28"/>
      <c r="Y353" s="28"/>
    </row>
    <row r="354" spans="1:25" ht="15">
      <c r="A354" s="28">
        <v>1988</v>
      </c>
      <c r="B354" s="28">
        <v>112</v>
      </c>
      <c r="C354" s="28">
        <v>283</v>
      </c>
      <c r="D354" s="28">
        <v>33</v>
      </c>
      <c r="E354" s="28">
        <v>74</v>
      </c>
      <c r="F354" s="28">
        <v>30</v>
      </c>
      <c r="G354" s="28">
        <v>14</v>
      </c>
      <c r="H354" s="28">
        <v>1</v>
      </c>
      <c r="I354" s="28">
        <v>3</v>
      </c>
      <c r="J354" s="28">
        <v>24</v>
      </c>
      <c r="K354" s="28">
        <v>28</v>
      </c>
      <c r="L354" s="28">
        <v>5</v>
      </c>
      <c r="M354" s="28">
        <v>4</v>
      </c>
      <c r="N354" s="28">
        <v>4</v>
      </c>
      <c r="O354" s="28">
        <v>1</v>
      </c>
      <c r="P354" s="28">
        <v>2</v>
      </c>
      <c r="Q354" s="28">
        <v>1</v>
      </c>
      <c r="R354" s="28">
        <v>5</v>
      </c>
      <c r="S354" s="29">
        <f>E354/C354</f>
        <v>0.26148409893992935</v>
      </c>
      <c r="T354" s="29">
        <f>((I354*3)+(H354*2)+G354+E354)/C354</f>
        <v>0.3498233215547703</v>
      </c>
      <c r="U354" s="29">
        <f>(E354+J354+O354)/(C354+J354+O354+Q354)</f>
        <v>0.32038834951456313</v>
      </c>
      <c r="V354" s="42">
        <f>(C354+J354+O354+P354+Q354)</f>
        <v>311</v>
      </c>
      <c r="W354" s="28">
        <f>E354+G354+(H354*2)+(I354*3)</f>
        <v>99</v>
      </c>
      <c r="X354" s="30">
        <f>((E354+J354+O354-N354-R354)*(W354+(0.26*(J354+O354)+(0.52*(P354+Q354+M354))))/(C354+J354+O354+P354+Q354))</f>
        <v>31.583922829581994</v>
      </c>
      <c r="Y354" s="31">
        <f>(((X354*(3*1458))/162)/(C354-E354+P354+Q354+N354+R354))</f>
        <v>3.8586693049715555</v>
      </c>
    </row>
    <row r="355" spans="1:25" ht="1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V355"/>
      <c r="W355"/>
      <c r="X355"/>
      <c r="Y355"/>
    </row>
    <row r="356" spans="1:25" ht="15.75">
      <c r="A356" s="6" t="s">
        <v>368</v>
      </c>
      <c r="B356" s="28"/>
      <c r="C356" s="40" t="s">
        <v>258</v>
      </c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V356"/>
      <c r="W356"/>
      <c r="X356"/>
      <c r="Y356"/>
    </row>
    <row r="357" spans="1:25" ht="15">
      <c r="A357" s="28">
        <v>2012</v>
      </c>
      <c r="B357" s="28">
        <v>78</v>
      </c>
      <c r="C357" s="28">
        <v>135</v>
      </c>
      <c r="D357" s="28">
        <v>19</v>
      </c>
      <c r="E357" s="28">
        <v>41</v>
      </c>
      <c r="F357" s="28">
        <v>15</v>
      </c>
      <c r="G357" s="28">
        <v>5</v>
      </c>
      <c r="H357" s="28">
        <v>1</v>
      </c>
      <c r="I357" s="28">
        <v>2</v>
      </c>
      <c r="J357" s="28">
        <v>9</v>
      </c>
      <c r="K357" s="28">
        <v>27</v>
      </c>
      <c r="L357" s="28">
        <v>4</v>
      </c>
      <c r="M357" s="28">
        <v>15</v>
      </c>
      <c r="N357" s="28">
        <v>2</v>
      </c>
      <c r="O357" s="28">
        <v>5</v>
      </c>
      <c r="P357" s="28">
        <v>6</v>
      </c>
      <c r="Q357" s="28">
        <v>2</v>
      </c>
      <c r="R357" s="28">
        <v>2</v>
      </c>
      <c r="S357" s="29">
        <f>E357/C357</f>
        <v>0.3037037037037037</v>
      </c>
      <c r="T357" s="29">
        <f>((I357*3)+(H357*2)+G357+E357)/C357</f>
        <v>0.4</v>
      </c>
      <c r="U357" s="29">
        <f>(E357+J357+O357)/(C357+J357+O357+Q357)</f>
        <v>0.36423841059602646</v>
      </c>
      <c r="V357" s="42">
        <f>(C357+J357+O357+P357+Q357)</f>
        <v>157</v>
      </c>
      <c r="W357" s="28">
        <f>E357+G357+(H357*2)+(I357*3)</f>
        <v>54</v>
      </c>
      <c r="X357" s="30">
        <f>((E357+J357+O357-N357-R357)*(W357+(0.26*(J357+O357)+(0.52*(P357+Q357+M357))))/(C357+J357+O357+P357+Q357))</f>
        <v>22.60891719745223</v>
      </c>
      <c r="Y357" s="31">
        <f>(((X357*(3*1458))/162)/(C357-E357+P357+Q357+N357+R357))</f>
        <v>5.758875135200096</v>
      </c>
    </row>
    <row r="358" spans="1:25" ht="15">
      <c r="A358" s="35">
        <v>2013</v>
      </c>
      <c r="B358" s="35">
        <v>111</v>
      </c>
      <c r="C358" s="35">
        <v>266</v>
      </c>
      <c r="D358" s="35">
        <v>38</v>
      </c>
      <c r="E358" s="35">
        <v>82</v>
      </c>
      <c r="F358" s="35">
        <v>39</v>
      </c>
      <c r="G358" s="35">
        <v>13</v>
      </c>
      <c r="H358" s="35">
        <v>6</v>
      </c>
      <c r="I358" s="35">
        <v>1</v>
      </c>
      <c r="J358" s="35">
        <v>12</v>
      </c>
      <c r="K358" s="35">
        <v>56</v>
      </c>
      <c r="L358" s="35">
        <v>0</v>
      </c>
      <c r="M358" s="35">
        <v>15</v>
      </c>
      <c r="N358" s="35">
        <v>1</v>
      </c>
      <c r="O358" s="35">
        <v>11</v>
      </c>
      <c r="P358" s="35">
        <v>8</v>
      </c>
      <c r="Q358" s="35">
        <v>3</v>
      </c>
      <c r="R358" s="35">
        <v>6</v>
      </c>
      <c r="S358" s="36">
        <f>E358/C358</f>
        <v>0.3082706766917293</v>
      </c>
      <c r="T358" s="36">
        <f>((I358*3)+(H358*2)+G358+E358)/C358</f>
        <v>0.41353383458646614</v>
      </c>
      <c r="U358" s="36">
        <f>(E358+J358+O358)/(C358+J358+O358+Q358)</f>
        <v>0.3595890410958904</v>
      </c>
      <c r="V358" s="35">
        <f>(C358+J358+O358+P358+Q358)</f>
        <v>300</v>
      </c>
      <c r="W358" s="35">
        <f>E358+G358+(H358*2)+(I358*3)</f>
        <v>110</v>
      </c>
      <c r="X358" s="37">
        <f>((E358+J358+O358-N358-R358)*(W358+(0.26*(J358+O358)+(0.52*(P358+Q358+M358))))/(C358+J358+O358+P358+Q358))</f>
        <v>42.303333333333335</v>
      </c>
      <c r="Y358" s="38">
        <f>(((X358*(3*1458))/162)/(C358-E358+P358+Q358+N358+R358))</f>
        <v>5.65440594059406</v>
      </c>
    </row>
    <row r="359" spans="1:25" ht="15">
      <c r="A359" s="28" t="s">
        <v>259</v>
      </c>
      <c r="B359" s="28">
        <f>SUM(B357:B358)</f>
        <v>189</v>
      </c>
      <c r="C359" s="28">
        <f aca="true" t="shared" si="81" ref="C359:R359">SUM(C357:C358)</f>
        <v>401</v>
      </c>
      <c r="D359" s="28">
        <f t="shared" si="81"/>
        <v>57</v>
      </c>
      <c r="E359" s="28">
        <f t="shared" si="81"/>
        <v>123</v>
      </c>
      <c r="F359" s="28">
        <f t="shared" si="81"/>
        <v>54</v>
      </c>
      <c r="G359" s="28">
        <f t="shared" si="81"/>
        <v>18</v>
      </c>
      <c r="H359" s="28">
        <f t="shared" si="81"/>
        <v>7</v>
      </c>
      <c r="I359" s="28">
        <f t="shared" si="81"/>
        <v>3</v>
      </c>
      <c r="J359" s="28">
        <f t="shared" si="81"/>
        <v>21</v>
      </c>
      <c r="K359" s="28">
        <f t="shared" si="81"/>
        <v>83</v>
      </c>
      <c r="L359" s="28">
        <f t="shared" si="81"/>
        <v>4</v>
      </c>
      <c r="M359" s="28">
        <f t="shared" si="81"/>
        <v>30</v>
      </c>
      <c r="N359" s="28">
        <f t="shared" si="81"/>
        <v>3</v>
      </c>
      <c r="O359" s="28">
        <f t="shared" si="81"/>
        <v>16</v>
      </c>
      <c r="P359" s="28">
        <f t="shared" si="81"/>
        <v>14</v>
      </c>
      <c r="Q359" s="28">
        <f t="shared" si="81"/>
        <v>5</v>
      </c>
      <c r="R359" s="28">
        <f t="shared" si="81"/>
        <v>8</v>
      </c>
      <c r="S359" s="29">
        <f>E359/C359</f>
        <v>0.30673316708229426</v>
      </c>
      <c r="T359" s="29">
        <f>((I359*3)+(H359*2)+G359+E359)/C359</f>
        <v>0.4089775561097257</v>
      </c>
      <c r="U359" s="29">
        <f>(E359+J359+O359)/(C359+J359+O359+Q359)</f>
        <v>0.3611738148984199</v>
      </c>
      <c r="V359" s="42">
        <f>(C359+J359+O359+P359+Q359)</f>
        <v>457</v>
      </c>
      <c r="W359" s="28">
        <f>E359+G359+(H359*2)+(I359*3)</f>
        <v>164</v>
      </c>
      <c r="X359" s="30">
        <f>((E359+J359+O359-N359-R359)*(W359+(0.26*(J359+O359)+(0.52*(P359+Q359+M359))))/(C359+J359+O359+P359+Q359))</f>
        <v>64.9144420131291</v>
      </c>
      <c r="Y359" s="31">
        <f>(((X359*(3*1458))/162)/(C359-E359+P359+Q359+N359+R359))</f>
        <v>5.690551734917161</v>
      </c>
    </row>
    <row r="360" spans="22:25" ht="15">
      <c r="V360" s="42"/>
      <c r="X360" s="28"/>
      <c r="Y360" s="28"/>
    </row>
    <row r="361" spans="1:25" ht="15.75">
      <c r="A361" s="6" t="s">
        <v>369</v>
      </c>
      <c r="C361" s="40">
        <v>2007</v>
      </c>
      <c r="V361" s="42"/>
      <c r="X361" s="28"/>
      <c r="Y361" s="28"/>
    </row>
    <row r="362" spans="1:25" ht="15">
      <c r="A362" s="28">
        <v>2007</v>
      </c>
      <c r="B362" s="28">
        <v>132</v>
      </c>
      <c r="C362" s="28">
        <v>446</v>
      </c>
      <c r="D362" s="28">
        <v>70</v>
      </c>
      <c r="E362" s="28">
        <v>95</v>
      </c>
      <c r="F362" s="28">
        <v>82</v>
      </c>
      <c r="G362" s="28">
        <v>21</v>
      </c>
      <c r="H362" s="28">
        <v>1</v>
      </c>
      <c r="I362" s="28">
        <v>31</v>
      </c>
      <c r="J362" s="28">
        <v>93</v>
      </c>
      <c r="K362" s="28">
        <v>126</v>
      </c>
      <c r="L362" s="28">
        <v>16</v>
      </c>
      <c r="M362" s="28">
        <v>1</v>
      </c>
      <c r="N362" s="28">
        <v>0</v>
      </c>
      <c r="O362" s="28">
        <v>14</v>
      </c>
      <c r="P362" s="28">
        <v>0</v>
      </c>
      <c r="Q362" s="28">
        <v>4</v>
      </c>
      <c r="R362" s="28">
        <v>10</v>
      </c>
      <c r="S362" s="29">
        <f>E362/C362</f>
        <v>0.21300448430493274</v>
      </c>
      <c r="T362" s="29">
        <f>((I362*3)+(H362*2)+G362+E362)/C362</f>
        <v>0.4730941704035874</v>
      </c>
      <c r="U362" s="29">
        <f>(E362+J362+O362)/(C362+J362+O362+Q362)</f>
        <v>0.362657091561939</v>
      </c>
      <c r="V362" s="42">
        <f>(C362+J362+O362+P362+Q362)</f>
        <v>557</v>
      </c>
      <c r="W362" s="28">
        <f>E362+G362+(H362*2)+(I362*3)</f>
        <v>211</v>
      </c>
      <c r="X362" s="30">
        <f>((E362+J362+O362-N362-R362)*(W362+(0.26*(J362+O362)+(0.52*(P362+Q362+M362))))/(C362+J362+O362+P362+Q362))</f>
        <v>83.2183842010772</v>
      </c>
      <c r="Y362" s="31">
        <f>(((X362*(3*1458))/162)/(C362-E362+P362+Q362+N362+R362))</f>
        <v>6.1558804751481775</v>
      </c>
    </row>
    <row r="363" spans="22:25" ht="15">
      <c r="V363" s="42"/>
      <c r="X363" s="28"/>
      <c r="Y363" s="28"/>
    </row>
    <row r="364" spans="1:25" ht="15.75">
      <c r="A364" s="6" t="s">
        <v>370</v>
      </c>
      <c r="C364" s="52" t="s">
        <v>371</v>
      </c>
      <c r="V364" s="42"/>
      <c r="X364" s="28"/>
      <c r="Y364" s="28"/>
    </row>
    <row r="365" spans="1:25" ht="15">
      <c r="A365" s="28">
        <v>2005</v>
      </c>
      <c r="B365" s="28">
        <v>73</v>
      </c>
      <c r="C365" s="28">
        <v>228</v>
      </c>
      <c r="D365" s="28">
        <v>38</v>
      </c>
      <c r="E365" s="28">
        <v>76</v>
      </c>
      <c r="F365" s="28">
        <v>45</v>
      </c>
      <c r="G365" s="28">
        <v>18</v>
      </c>
      <c r="H365" s="28">
        <v>0</v>
      </c>
      <c r="I365" s="28">
        <v>8</v>
      </c>
      <c r="J365" s="28">
        <v>30</v>
      </c>
      <c r="K365" s="28">
        <v>47</v>
      </c>
      <c r="L365" s="28">
        <v>0</v>
      </c>
      <c r="M365" s="28">
        <v>0</v>
      </c>
      <c r="N365" s="28">
        <v>0</v>
      </c>
      <c r="O365" s="28">
        <v>3</v>
      </c>
      <c r="P365" s="28">
        <v>0</v>
      </c>
      <c r="Q365" s="28">
        <v>2</v>
      </c>
      <c r="R365" s="28">
        <v>8</v>
      </c>
      <c r="S365" s="29">
        <f>E365/C365</f>
        <v>0.3333333333333333</v>
      </c>
      <c r="T365" s="29">
        <f>((I365*3)+(H365*2)+G365+E365)/C365</f>
        <v>0.5175438596491229</v>
      </c>
      <c r="U365" s="29">
        <f>(E365+J365+O365)/(C365+J365+O365+Q365)</f>
        <v>0.4144486692015209</v>
      </c>
      <c r="V365" s="42">
        <f>(C365+J365+O365+P365+Q365)</f>
        <v>263</v>
      </c>
      <c r="W365" s="28">
        <f>E365+G365+(H365*2)+(I365*3)</f>
        <v>118</v>
      </c>
      <c r="X365" s="30">
        <f>((E365+J365+O365-N365-R365)*(W365+(0.26*(J365+O365)+(0.52*(P365+Q365+M365))))/(C365+J365+O365+P365+Q365))</f>
        <v>49.009961977186315</v>
      </c>
      <c r="Y365" s="31">
        <f>(((X365*(3*1458))/162)/(C365-E365+P365+Q365+N365+R365))</f>
        <v>8.168326996197719</v>
      </c>
    </row>
    <row r="366" spans="1:25" ht="15">
      <c r="A366" s="42">
        <v>2010</v>
      </c>
      <c r="B366" s="42">
        <v>49</v>
      </c>
      <c r="C366" s="42">
        <v>137</v>
      </c>
      <c r="D366" s="42">
        <v>14</v>
      </c>
      <c r="E366" s="42">
        <v>38</v>
      </c>
      <c r="F366" s="42">
        <v>28</v>
      </c>
      <c r="G366" s="42">
        <v>5</v>
      </c>
      <c r="H366" s="42">
        <v>2</v>
      </c>
      <c r="I366" s="42">
        <v>5</v>
      </c>
      <c r="J366" s="42">
        <v>11</v>
      </c>
      <c r="K366" s="42">
        <v>14</v>
      </c>
      <c r="L366" s="42">
        <v>1</v>
      </c>
      <c r="M366" s="42">
        <v>0</v>
      </c>
      <c r="N366" s="42">
        <v>0</v>
      </c>
      <c r="O366" s="42">
        <v>1</v>
      </c>
      <c r="P366" s="42">
        <v>0</v>
      </c>
      <c r="Q366" s="42">
        <v>1</v>
      </c>
      <c r="R366" s="42">
        <v>6</v>
      </c>
      <c r="S366" s="46">
        <f>E366/C366</f>
        <v>0.2773722627737226</v>
      </c>
      <c r="T366" s="46">
        <f>((I366*3)+(H366*2)+G366+E366)/C366</f>
        <v>0.45255474452554745</v>
      </c>
      <c r="U366" s="46">
        <f>(E366+J366+O366)/(C366+J366+O366+Q366)</f>
        <v>0.3333333333333333</v>
      </c>
      <c r="V366" s="42">
        <f>(C366+J366+O366+P366+Q366)</f>
        <v>150</v>
      </c>
      <c r="W366" s="42">
        <f>E366+G366+(H366*2)+(I366*3)</f>
        <v>62</v>
      </c>
      <c r="X366" s="47">
        <f>((E366+J366+O366-N366-R366)*(W366+(0.26*(J366+O366)+(0.52*(P366+Q366+M366))))/(C366+J366+O366+P366+Q366))</f>
        <v>19.2544</v>
      </c>
      <c r="Y366" s="48">
        <f>(((X366*(3*1458))/162)/(C366-E366+P366+Q366+N366+R366))</f>
        <v>4.904422641509433</v>
      </c>
    </row>
    <row r="367" spans="1:25" ht="15">
      <c r="A367" s="35">
        <v>2011</v>
      </c>
      <c r="B367" s="35">
        <v>41</v>
      </c>
      <c r="C367" s="35">
        <v>131</v>
      </c>
      <c r="D367" s="35">
        <v>18</v>
      </c>
      <c r="E367" s="35">
        <v>38</v>
      </c>
      <c r="F367" s="35">
        <v>24</v>
      </c>
      <c r="G367" s="35">
        <v>16</v>
      </c>
      <c r="H367" s="35">
        <v>0</v>
      </c>
      <c r="I367" s="35">
        <v>6</v>
      </c>
      <c r="J367" s="35">
        <v>11</v>
      </c>
      <c r="K367" s="35">
        <v>18</v>
      </c>
      <c r="L367" s="35">
        <v>0</v>
      </c>
      <c r="M367" s="35">
        <v>1</v>
      </c>
      <c r="N367" s="35">
        <v>0</v>
      </c>
      <c r="O367" s="35">
        <v>2</v>
      </c>
      <c r="P367" s="35">
        <v>0</v>
      </c>
      <c r="Q367" s="35">
        <v>0</v>
      </c>
      <c r="R367" s="35">
        <v>1</v>
      </c>
      <c r="S367" s="36">
        <f>E367/C367</f>
        <v>0.2900763358778626</v>
      </c>
      <c r="T367" s="36">
        <f>((I367*3)+(H367*2)+G367+E367)/C367</f>
        <v>0.549618320610687</v>
      </c>
      <c r="U367" s="36">
        <f>(E367+J367+O367)/(C367+J367+O367+Q367)</f>
        <v>0.3541666666666667</v>
      </c>
      <c r="V367" s="35">
        <f>(C367+J367+O367+P367+Q367)</f>
        <v>144</v>
      </c>
      <c r="W367" s="35">
        <f>E367+G367+(H367*2)+(I367*3)</f>
        <v>72</v>
      </c>
      <c r="X367" s="37">
        <f>((E367+J367+O367-N367-R367)*(W367+(0.26*(J367+O367)+(0.52*(P367+Q367+M367))))/(C367+J367+O367+P367+Q367))</f>
        <v>26.35416666666667</v>
      </c>
      <c r="Y367" s="38">
        <f>(((X367*(3*1458))/162)/(C367-E367+P367+Q367+N367+R367))</f>
        <v>7.569813829787235</v>
      </c>
    </row>
    <row r="368" spans="1:25" ht="15">
      <c r="A368" s="28" t="s">
        <v>259</v>
      </c>
      <c r="B368" s="28">
        <f>SUM(B365:B367)</f>
        <v>163</v>
      </c>
      <c r="C368" s="28">
        <f aca="true" t="shared" si="82" ref="C368:R368">SUM(C365:C367)</f>
        <v>496</v>
      </c>
      <c r="D368" s="28">
        <f t="shared" si="82"/>
        <v>70</v>
      </c>
      <c r="E368" s="28">
        <f t="shared" si="82"/>
        <v>152</v>
      </c>
      <c r="F368" s="28">
        <f t="shared" si="82"/>
        <v>97</v>
      </c>
      <c r="G368" s="28">
        <f t="shared" si="82"/>
        <v>39</v>
      </c>
      <c r="H368" s="28">
        <f t="shared" si="82"/>
        <v>2</v>
      </c>
      <c r="I368" s="28">
        <f t="shared" si="82"/>
        <v>19</v>
      </c>
      <c r="J368" s="28">
        <f t="shared" si="82"/>
        <v>52</v>
      </c>
      <c r="K368" s="28">
        <f t="shared" si="82"/>
        <v>79</v>
      </c>
      <c r="L368" s="28">
        <f t="shared" si="82"/>
        <v>1</v>
      </c>
      <c r="M368" s="28">
        <f t="shared" si="82"/>
        <v>1</v>
      </c>
      <c r="N368" s="28">
        <f t="shared" si="82"/>
        <v>0</v>
      </c>
      <c r="O368" s="28">
        <f t="shared" si="82"/>
        <v>6</v>
      </c>
      <c r="P368" s="28">
        <f t="shared" si="82"/>
        <v>0</v>
      </c>
      <c r="Q368" s="28">
        <f t="shared" si="82"/>
        <v>3</v>
      </c>
      <c r="R368" s="28">
        <f t="shared" si="82"/>
        <v>15</v>
      </c>
      <c r="S368" s="29">
        <f>E368/C368</f>
        <v>0.3064516129032258</v>
      </c>
      <c r="T368" s="29">
        <f>((I368*3)+(H368*2)+G368+E368)/C368</f>
        <v>0.5080645161290323</v>
      </c>
      <c r="U368" s="29">
        <f>(E368+J368+O368)/(C368+J368+O368+Q368)</f>
        <v>0.3770197486535009</v>
      </c>
      <c r="V368" s="42">
        <f>(C368+J368+O368+P368+Q368)</f>
        <v>557</v>
      </c>
      <c r="W368" s="28">
        <f>E368+G368+(H368*2)+(I368*3)</f>
        <v>252</v>
      </c>
      <c r="X368" s="30">
        <f>((E368+J368+O368-N368-R368)*(W368+(0.26*(J368+O368)+(0.52*(P368+Q368+M368))))/(C368+J368+O368+P368+Q368))</f>
        <v>94.23016157989228</v>
      </c>
      <c r="Y368" s="31">
        <f>(((X368*(3*1458))/162)/(C368-E368+P368+Q368+N368+R368))</f>
        <v>7.028216471428431</v>
      </c>
    </row>
    <row r="369" spans="1:25" ht="1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42"/>
      <c r="X369" s="28"/>
      <c r="Y369" s="28"/>
    </row>
    <row r="370" spans="1:25" ht="15.75">
      <c r="A370" s="6" t="s">
        <v>109</v>
      </c>
      <c r="C370" s="40">
        <v>2005</v>
      </c>
      <c r="V370" s="42"/>
      <c r="X370" s="28"/>
      <c r="Y370" s="28"/>
    </row>
    <row r="371" spans="1:25" ht="15">
      <c r="A371" s="28">
        <v>2005</v>
      </c>
      <c r="B371" s="28">
        <v>19</v>
      </c>
      <c r="C371" s="28">
        <v>52</v>
      </c>
      <c r="D371" s="28">
        <v>6</v>
      </c>
      <c r="E371" s="28">
        <v>16</v>
      </c>
      <c r="F371" s="28">
        <v>11</v>
      </c>
      <c r="G371" s="28">
        <v>2</v>
      </c>
      <c r="H371" s="28">
        <v>1</v>
      </c>
      <c r="I371" s="28">
        <v>3</v>
      </c>
      <c r="J371" s="28">
        <v>0</v>
      </c>
      <c r="K371" s="28">
        <v>10</v>
      </c>
      <c r="L371" s="28">
        <v>1</v>
      </c>
      <c r="M371" s="28">
        <v>0</v>
      </c>
      <c r="N371" s="28">
        <v>0</v>
      </c>
      <c r="O371" s="28">
        <v>0</v>
      </c>
      <c r="P371" s="28">
        <v>2</v>
      </c>
      <c r="Q371" s="28">
        <v>0</v>
      </c>
      <c r="R371" s="28">
        <v>2</v>
      </c>
      <c r="S371" s="29">
        <f>E371/C371</f>
        <v>0.3076923076923077</v>
      </c>
      <c r="T371" s="29">
        <f>((I371*3)+(H371*2)+G371+E371)/C371</f>
        <v>0.5576923076923077</v>
      </c>
      <c r="U371" s="29">
        <f>(E371+J371+O371)/(C371+J371+O371+Q371)</f>
        <v>0.3076923076923077</v>
      </c>
      <c r="V371" s="42">
        <f>(C371+J371+O371+P371+Q371)</f>
        <v>54</v>
      </c>
      <c r="W371" s="28">
        <f>E371+G371+(H371*2)+(I371*3)</f>
        <v>29</v>
      </c>
      <c r="X371" s="30">
        <f>((E371+J371+O371-N371-R371)*(W371+(0.26*(J371+O371)+(0.52*(P371+Q371+M371))))/(C371+J371+O371+P371+Q371))</f>
        <v>7.7881481481481485</v>
      </c>
      <c r="Y371" s="31">
        <f>(((X371*(3*1458))/162)/(C371-E371+P371+Q371+N371+R371))</f>
        <v>5.257</v>
      </c>
    </row>
    <row r="372" spans="22:25" ht="15">
      <c r="V372" s="42"/>
      <c r="X372" s="28"/>
      <c r="Y372" s="28"/>
    </row>
    <row r="373" spans="1:25" ht="15.75">
      <c r="A373" s="6" t="s">
        <v>110</v>
      </c>
      <c r="C373" s="39" t="s">
        <v>111</v>
      </c>
      <c r="V373" s="42"/>
      <c r="X373" s="28"/>
      <c r="Y373" s="28"/>
    </row>
    <row r="374" spans="1:25" ht="15">
      <c r="A374" s="28">
        <v>2000</v>
      </c>
      <c r="B374" s="28">
        <v>14</v>
      </c>
      <c r="C374" s="28">
        <v>28</v>
      </c>
      <c r="D374" s="28">
        <v>2</v>
      </c>
      <c r="E374" s="28">
        <v>6</v>
      </c>
      <c r="F374" s="28">
        <v>1</v>
      </c>
      <c r="G374" s="28">
        <v>0</v>
      </c>
      <c r="H374" s="28">
        <v>1</v>
      </c>
      <c r="I374" s="28">
        <v>0</v>
      </c>
      <c r="J374" s="28">
        <v>0</v>
      </c>
      <c r="K374" s="28">
        <v>3</v>
      </c>
      <c r="L374" s="28">
        <v>1</v>
      </c>
      <c r="M374" s="28">
        <v>0</v>
      </c>
      <c r="N374" s="28">
        <v>0</v>
      </c>
      <c r="O374" s="28">
        <v>1</v>
      </c>
      <c r="P374" s="28">
        <v>0</v>
      </c>
      <c r="Q374" s="28">
        <v>0</v>
      </c>
      <c r="R374" s="28">
        <v>3</v>
      </c>
      <c r="S374" s="29">
        <f>E374/C374</f>
        <v>0.21428571428571427</v>
      </c>
      <c r="T374" s="29">
        <f>((I374*3)+(H374*2)+G374+E374)/C374</f>
        <v>0.2857142857142857</v>
      </c>
      <c r="U374" s="29">
        <f>(E374+J374+O374)/(C374+J374+O374+Q374)</f>
        <v>0.2413793103448276</v>
      </c>
      <c r="V374" s="42">
        <f>(C374+J374+O374+P374+Q374)</f>
        <v>29</v>
      </c>
      <c r="W374" s="28">
        <f>E374+G374+(H374*2)+(I374*3)</f>
        <v>8</v>
      </c>
      <c r="X374" s="30">
        <f>((E374+J374+O374-N374-R374)*(W374+(0.26*(J374+O374)+(0.52*(P374+Q374+M374))))/(C374+J374+O374+P374+Q374))</f>
        <v>1.139310344827586</v>
      </c>
      <c r="Y374" s="31">
        <f>(((X374*(3*1458))/162)/(C374-E374+P374+Q374+N374+R374))</f>
        <v>1.2304551724137929</v>
      </c>
    </row>
    <row r="375" spans="1:25" ht="15">
      <c r="A375" s="28">
        <v>2001</v>
      </c>
      <c r="B375" s="28">
        <v>66</v>
      </c>
      <c r="C375" s="28">
        <v>203</v>
      </c>
      <c r="D375" s="28">
        <v>20</v>
      </c>
      <c r="E375" s="28">
        <v>41</v>
      </c>
      <c r="F375" s="28">
        <v>17</v>
      </c>
      <c r="G375" s="28">
        <v>7</v>
      </c>
      <c r="H375" s="28">
        <v>1</v>
      </c>
      <c r="I375" s="28">
        <v>3</v>
      </c>
      <c r="J375" s="28">
        <v>8</v>
      </c>
      <c r="K375" s="28">
        <v>22</v>
      </c>
      <c r="L375" s="28">
        <v>1</v>
      </c>
      <c r="M375" s="28">
        <v>0</v>
      </c>
      <c r="N375" s="28">
        <v>1</v>
      </c>
      <c r="O375" s="28">
        <v>4</v>
      </c>
      <c r="P375" s="28">
        <v>0</v>
      </c>
      <c r="Q375" s="28">
        <v>0</v>
      </c>
      <c r="R375" s="28">
        <v>1</v>
      </c>
      <c r="S375" s="29">
        <f>E375/C375</f>
        <v>0.2019704433497537</v>
      </c>
      <c r="T375" s="29">
        <f>((I375*3)+(H375*2)+G375+E375)/C375</f>
        <v>0.29064039408866993</v>
      </c>
      <c r="U375" s="29">
        <f>(E375+J375+O375)/(C375+J375+O375+Q375)</f>
        <v>0.24651162790697675</v>
      </c>
      <c r="V375" s="42">
        <f>(C375+J375+O375+P375+Q375)</f>
        <v>215</v>
      </c>
      <c r="W375" s="28">
        <f>E375+G375+(H375*2)+(I375*3)</f>
        <v>59</v>
      </c>
      <c r="X375" s="30">
        <f>((E375+J375+O375-N375-R375)*(W375+(0.26*(J375+O375)+(0.52*(P375+Q375+M375))))/(C375+J375+O375+P375+Q375))</f>
        <v>14.735441860465116</v>
      </c>
      <c r="Y375" s="31">
        <f>(((X375*(3*1458))/162)/(C375-E375+P375+Q375+N375+R375))</f>
        <v>2.42595689166194</v>
      </c>
    </row>
    <row r="376" spans="1:25" ht="15">
      <c r="A376" s="35">
        <v>2002</v>
      </c>
      <c r="B376" s="35">
        <v>50</v>
      </c>
      <c r="C376" s="35">
        <v>157</v>
      </c>
      <c r="D376" s="35">
        <v>17</v>
      </c>
      <c r="E376" s="35">
        <v>33</v>
      </c>
      <c r="F376" s="35">
        <v>12</v>
      </c>
      <c r="G376" s="35">
        <v>7</v>
      </c>
      <c r="H376" s="35">
        <v>0</v>
      </c>
      <c r="I376" s="35">
        <v>3</v>
      </c>
      <c r="J376" s="35">
        <v>7</v>
      </c>
      <c r="K376" s="35">
        <v>30</v>
      </c>
      <c r="L376" s="35">
        <v>2</v>
      </c>
      <c r="M376" s="35">
        <v>2</v>
      </c>
      <c r="N376" s="35">
        <v>0</v>
      </c>
      <c r="O376" s="35">
        <v>3</v>
      </c>
      <c r="P376" s="35">
        <v>1</v>
      </c>
      <c r="Q376" s="35">
        <v>0</v>
      </c>
      <c r="R376" s="35">
        <v>3</v>
      </c>
      <c r="S376" s="36">
        <f>E376/C376</f>
        <v>0.21019108280254778</v>
      </c>
      <c r="T376" s="36">
        <f>((I376*3)+(H376*2)+G376+E376)/C376</f>
        <v>0.31210191082802546</v>
      </c>
      <c r="U376" s="36">
        <f>(E376+J376+O376)/(C376+J376+O376+Q376)</f>
        <v>0.25748502994011974</v>
      </c>
      <c r="V376" s="35">
        <f>(C376+J376+O376+P376+Q376)</f>
        <v>168</v>
      </c>
      <c r="W376" s="35">
        <f>E376+G376+(H376*2)+(I376*3)</f>
        <v>49</v>
      </c>
      <c r="X376" s="37">
        <f>((E376+J376+O376-N376-R376)*(W376+(0.26*(J376+O376)+(0.52*(P376+Q376+M376))))/(C376+J376+O376+P376+Q376))</f>
        <v>12.657142857142855</v>
      </c>
      <c r="Y376" s="38">
        <f>(((X376*(3*1458))/162)/(C376-E376+P376+Q376+N376+R376))</f>
        <v>2.669866071428571</v>
      </c>
    </row>
    <row r="377" spans="1:25" ht="15">
      <c r="A377" s="28" t="s">
        <v>259</v>
      </c>
      <c r="B377" s="28">
        <f>SUM(B374:B376)</f>
        <v>130</v>
      </c>
      <c r="C377" s="28">
        <f aca="true" t="shared" si="83" ref="C377:R377">SUM(C374:C376)</f>
        <v>388</v>
      </c>
      <c r="D377" s="28">
        <f t="shared" si="83"/>
        <v>39</v>
      </c>
      <c r="E377" s="28">
        <f t="shared" si="83"/>
        <v>80</v>
      </c>
      <c r="F377" s="28">
        <f t="shared" si="83"/>
        <v>30</v>
      </c>
      <c r="G377" s="28">
        <f t="shared" si="83"/>
        <v>14</v>
      </c>
      <c r="H377" s="28">
        <f t="shared" si="83"/>
        <v>2</v>
      </c>
      <c r="I377" s="28">
        <f t="shared" si="83"/>
        <v>6</v>
      </c>
      <c r="J377" s="28">
        <f t="shared" si="83"/>
        <v>15</v>
      </c>
      <c r="K377" s="28">
        <f t="shared" si="83"/>
        <v>55</v>
      </c>
      <c r="L377" s="28">
        <f t="shared" si="83"/>
        <v>4</v>
      </c>
      <c r="M377" s="28">
        <f t="shared" si="83"/>
        <v>2</v>
      </c>
      <c r="N377" s="28">
        <f t="shared" si="83"/>
        <v>1</v>
      </c>
      <c r="O377" s="28">
        <f t="shared" si="83"/>
        <v>8</v>
      </c>
      <c r="P377" s="28">
        <f t="shared" si="83"/>
        <v>1</v>
      </c>
      <c r="Q377" s="28">
        <f t="shared" si="83"/>
        <v>0</v>
      </c>
      <c r="R377" s="28">
        <f t="shared" si="83"/>
        <v>7</v>
      </c>
      <c r="S377" s="29">
        <f>E377/C377</f>
        <v>0.20618556701030927</v>
      </c>
      <c r="T377" s="29">
        <f>((I377*3)+(H377*2)+G377+E377)/C377</f>
        <v>0.29896907216494845</v>
      </c>
      <c r="U377" s="29">
        <f>(E377+J377+O377)/(C377+J377+O377+Q377)</f>
        <v>0.25060827250608275</v>
      </c>
      <c r="V377" s="42">
        <f>(C377+J377+O377+P377+Q377)</f>
        <v>412</v>
      </c>
      <c r="W377" s="28">
        <f>E377+G377+(H377*2)+(I377*3)</f>
        <v>116</v>
      </c>
      <c r="X377" s="30">
        <f>((E377+J377+O377-N377-R377)*(W377+(0.26*(J377+O377)+(0.52*(P377+Q377+M377))))/(C377+J377+O377+P377+Q377))</f>
        <v>28.486165048543693</v>
      </c>
      <c r="Y377" s="31">
        <f>(((X377*(3*1458))/162)/(C377-E377+P377+Q377+N377+R377))</f>
        <v>2.426266423692996</v>
      </c>
    </row>
    <row r="378" spans="22:25" ht="15">
      <c r="V378" s="42"/>
      <c r="X378" s="28"/>
      <c r="Y378" s="28"/>
    </row>
    <row r="379" spans="1:25" ht="15.75">
      <c r="A379" s="6" t="s">
        <v>112</v>
      </c>
      <c r="C379" s="40">
        <v>1998</v>
      </c>
      <c r="V379" s="42"/>
      <c r="X379" s="28"/>
      <c r="Y379" s="28"/>
    </row>
    <row r="380" spans="1:25" ht="15">
      <c r="A380" s="28">
        <v>1998</v>
      </c>
      <c r="B380" s="28">
        <v>74</v>
      </c>
      <c r="C380" s="28">
        <v>209</v>
      </c>
      <c r="D380" s="28">
        <v>33</v>
      </c>
      <c r="E380" s="28">
        <v>55</v>
      </c>
      <c r="F380" s="28">
        <v>30</v>
      </c>
      <c r="G380" s="28">
        <v>11</v>
      </c>
      <c r="H380" s="28">
        <v>0</v>
      </c>
      <c r="I380" s="28">
        <v>9</v>
      </c>
      <c r="J380" s="28">
        <v>28</v>
      </c>
      <c r="K380" s="28">
        <v>52</v>
      </c>
      <c r="L380" s="28">
        <v>7</v>
      </c>
      <c r="M380" s="28">
        <v>1</v>
      </c>
      <c r="N380" s="28">
        <v>2</v>
      </c>
      <c r="O380" s="28">
        <v>0</v>
      </c>
      <c r="P380" s="28">
        <v>1</v>
      </c>
      <c r="Q380" s="28">
        <v>1</v>
      </c>
      <c r="R380" s="28">
        <v>3</v>
      </c>
      <c r="S380" s="29">
        <f>E380/C380</f>
        <v>0.2631578947368421</v>
      </c>
      <c r="T380" s="29">
        <f>((I380*3)+(H380*2)+G380+E380)/C380</f>
        <v>0.4449760765550239</v>
      </c>
      <c r="U380" s="29">
        <f>(E380+J380+O380)/(C380+J380+O380+Q380)</f>
        <v>0.3487394957983193</v>
      </c>
      <c r="V380" s="42">
        <f>(C380+J380+O380+P380+Q380)</f>
        <v>239</v>
      </c>
      <c r="W380" s="28">
        <f>E380+G380+(H380*2)+(I380*3)</f>
        <v>93</v>
      </c>
      <c r="X380" s="30">
        <f>((E380+J380+O380-N380-R380)*(W380+(0.26*(J380+O380)+(0.52*(P380+Q380+M380))))/(C380+J380+O380+P380+Q380))</f>
        <v>33.23648535564854</v>
      </c>
      <c r="Y380" s="31">
        <f>(((X380*(3*1458))/162)/(C380-E380+P380+Q380+N380+R380))</f>
        <v>5.573820525481432</v>
      </c>
    </row>
    <row r="381" spans="22:25" ht="15">
      <c r="V381" s="42"/>
      <c r="X381" s="28"/>
      <c r="Y381" s="28"/>
    </row>
    <row r="382" spans="1:25" ht="15.75">
      <c r="A382" s="6" t="s">
        <v>113</v>
      </c>
      <c r="C382" s="40" t="s">
        <v>114</v>
      </c>
      <c r="V382" s="42"/>
      <c r="X382" s="28"/>
      <c r="Y382" s="28"/>
    </row>
    <row r="383" spans="1:25" ht="15">
      <c r="A383" s="28">
        <v>1990</v>
      </c>
      <c r="B383" s="28">
        <v>28</v>
      </c>
      <c r="C383" s="28">
        <v>81</v>
      </c>
      <c r="D383" s="28">
        <v>13</v>
      </c>
      <c r="E383" s="28">
        <v>20</v>
      </c>
      <c r="F383" s="28">
        <v>8</v>
      </c>
      <c r="G383" s="28">
        <v>2</v>
      </c>
      <c r="H383" s="28">
        <v>0</v>
      </c>
      <c r="I383" s="28">
        <v>3</v>
      </c>
      <c r="J383" s="28">
        <v>4</v>
      </c>
      <c r="K383" s="28">
        <v>12</v>
      </c>
      <c r="L383" s="28">
        <v>0</v>
      </c>
      <c r="M383" s="28">
        <v>0</v>
      </c>
      <c r="N383" s="28">
        <v>0</v>
      </c>
      <c r="O383" s="28">
        <v>0</v>
      </c>
      <c r="P383" s="28">
        <v>1</v>
      </c>
      <c r="Q383" s="28">
        <v>0</v>
      </c>
      <c r="R383" s="28">
        <v>1</v>
      </c>
      <c r="S383" s="29">
        <f>E383/C383</f>
        <v>0.24691358024691357</v>
      </c>
      <c r="T383" s="29">
        <f>((I383*3)+(H383*2)+G383+E383)/C383</f>
        <v>0.38271604938271603</v>
      </c>
      <c r="U383" s="29">
        <f>(E383+J383+O383)/(C383+J383+O383+Q383)</f>
        <v>0.2823529411764706</v>
      </c>
      <c r="V383" s="42">
        <f aca="true" t="shared" si="84" ref="V383:V453">(C383+J383+O383+P383+Q383)</f>
        <v>86</v>
      </c>
      <c r="W383" s="28">
        <f>E383+G383+(H383*2)+(I383*3)</f>
        <v>31</v>
      </c>
      <c r="X383" s="30">
        <f>((E383+J383+O383-N383-R383)*(W383+(0.26*(J383+O383)+(0.52*(P383+Q383+M383))))/(C383+J383+O383+P383+Q383))</f>
        <v>8.707906976744187</v>
      </c>
      <c r="Y383" s="31">
        <f>(((X383*(3*1458))/162)/(C383-E383+P383+Q383+N383+R383))</f>
        <v>3.731960132890366</v>
      </c>
    </row>
    <row r="384" spans="1:25" ht="15">
      <c r="A384" s="35">
        <v>1991</v>
      </c>
      <c r="B384" s="35">
        <v>68</v>
      </c>
      <c r="C384" s="35">
        <v>124</v>
      </c>
      <c r="D384" s="35">
        <v>13</v>
      </c>
      <c r="E384" s="35">
        <v>35</v>
      </c>
      <c r="F384" s="35">
        <v>17</v>
      </c>
      <c r="G384" s="35">
        <v>10</v>
      </c>
      <c r="H384" s="35">
        <v>0</v>
      </c>
      <c r="I384" s="35">
        <v>2</v>
      </c>
      <c r="J384" s="35">
        <v>7</v>
      </c>
      <c r="K384" s="35">
        <v>20</v>
      </c>
      <c r="L384" s="35">
        <v>4</v>
      </c>
      <c r="M384" s="35">
        <v>3</v>
      </c>
      <c r="N384" s="35">
        <v>1</v>
      </c>
      <c r="O384" s="35">
        <v>1</v>
      </c>
      <c r="P384" s="35">
        <v>0</v>
      </c>
      <c r="Q384" s="35">
        <v>3</v>
      </c>
      <c r="R384" s="35">
        <v>3</v>
      </c>
      <c r="S384" s="36">
        <f>E384/C384</f>
        <v>0.28225806451612906</v>
      </c>
      <c r="T384" s="36">
        <f>((I384*3)+(H384*2)+G384+E384)/C384</f>
        <v>0.4112903225806452</v>
      </c>
      <c r="U384" s="36">
        <f>(E384+J384+O384)/(C384+J384+O384+Q384)</f>
        <v>0.31851851851851853</v>
      </c>
      <c r="V384" s="35">
        <f t="shared" si="84"/>
        <v>135</v>
      </c>
      <c r="W384" s="35">
        <f>E384+G384+(H384*2)+(I384*3)</f>
        <v>51</v>
      </c>
      <c r="X384" s="37">
        <f>((E384+J384+O384-N384-R384)*(W384+(0.26*(J384+O384)+(0.52*(P384+Q384+M384))))/(C384+J384+O384+P384+Q384))</f>
        <v>16.235555555555557</v>
      </c>
      <c r="Y384" s="38">
        <f>(((X384*(3*1458))/162)/(C384-E384+P384+Q384+N384+R384))</f>
        <v>4.566250000000001</v>
      </c>
    </row>
    <row r="385" spans="1:25" ht="15">
      <c r="A385" t="s">
        <v>259</v>
      </c>
      <c r="B385">
        <f>SUM(B383:B384)</f>
        <v>96</v>
      </c>
      <c r="C385">
        <f aca="true" t="shared" si="85" ref="C385:R385">SUM(C383:C384)</f>
        <v>205</v>
      </c>
      <c r="D385">
        <f t="shared" si="85"/>
        <v>26</v>
      </c>
      <c r="E385">
        <f t="shared" si="85"/>
        <v>55</v>
      </c>
      <c r="F385">
        <f t="shared" si="85"/>
        <v>25</v>
      </c>
      <c r="G385">
        <f t="shared" si="85"/>
        <v>12</v>
      </c>
      <c r="H385">
        <f t="shared" si="85"/>
        <v>0</v>
      </c>
      <c r="I385">
        <f t="shared" si="85"/>
        <v>5</v>
      </c>
      <c r="J385">
        <f t="shared" si="85"/>
        <v>11</v>
      </c>
      <c r="K385">
        <f t="shared" si="85"/>
        <v>32</v>
      </c>
      <c r="L385">
        <f t="shared" si="85"/>
        <v>4</v>
      </c>
      <c r="M385">
        <f t="shared" si="85"/>
        <v>3</v>
      </c>
      <c r="N385">
        <f t="shared" si="85"/>
        <v>1</v>
      </c>
      <c r="O385">
        <f t="shared" si="85"/>
        <v>1</v>
      </c>
      <c r="P385">
        <f t="shared" si="85"/>
        <v>1</v>
      </c>
      <c r="Q385">
        <f t="shared" si="85"/>
        <v>3</v>
      </c>
      <c r="R385">
        <f t="shared" si="85"/>
        <v>4</v>
      </c>
      <c r="S385" s="29">
        <f>E385/C385</f>
        <v>0.2682926829268293</v>
      </c>
      <c r="T385" s="29">
        <f>((I385*3)+(H385*2)+G385+E385)/C385</f>
        <v>0.4</v>
      </c>
      <c r="U385" s="29">
        <f>(E385+J385+O385)/(C385+J385+O385+Q385)</f>
        <v>0.30454545454545456</v>
      </c>
      <c r="V385" s="42">
        <f t="shared" si="84"/>
        <v>221</v>
      </c>
      <c r="W385" s="28">
        <f>E385+G385+(H385*2)+(I385*3)</f>
        <v>82</v>
      </c>
      <c r="X385" s="30">
        <f>((E385+J385+O385-N385-R385)*(W385+(0.26*(J385+O385)+(0.52*(P385+Q385+M385))))/(C385+J385+O385+P385+Q385))</f>
        <v>24.90099547511312</v>
      </c>
      <c r="Y385" s="31">
        <f>(((X385*(3*1458))/162)/(C385-E385+P385+Q385+N385+R385))</f>
        <v>4.22847092973619</v>
      </c>
    </row>
    <row r="386" spans="22:25" ht="15">
      <c r="V386" s="42"/>
      <c r="X386" s="28"/>
      <c r="Y386" s="28"/>
    </row>
    <row r="387" spans="1:25" ht="15.75">
      <c r="A387" s="6" t="s">
        <v>115</v>
      </c>
      <c r="C387" s="39" t="s">
        <v>272</v>
      </c>
      <c r="V387" s="42"/>
      <c r="X387" s="28"/>
      <c r="Y387" s="28"/>
    </row>
    <row r="388" spans="1:25" ht="15">
      <c r="A388" s="28">
        <v>1983</v>
      </c>
      <c r="B388" s="28">
        <v>112</v>
      </c>
      <c r="C388" s="28">
        <v>336</v>
      </c>
      <c r="D388" s="28">
        <v>39</v>
      </c>
      <c r="E388" s="28">
        <v>72</v>
      </c>
      <c r="F388" s="28">
        <v>30</v>
      </c>
      <c r="G388" s="28">
        <v>9</v>
      </c>
      <c r="H388" s="28">
        <v>3</v>
      </c>
      <c r="I388" s="28">
        <v>2</v>
      </c>
      <c r="J388" s="28">
        <v>48</v>
      </c>
      <c r="K388" s="28">
        <v>39</v>
      </c>
      <c r="L388" s="28">
        <v>7</v>
      </c>
      <c r="M388" s="28">
        <v>0</v>
      </c>
      <c r="N388" s="28">
        <v>0</v>
      </c>
      <c r="O388" s="28">
        <v>5</v>
      </c>
      <c r="P388" s="28">
        <v>4</v>
      </c>
      <c r="Q388" s="28">
        <v>2</v>
      </c>
      <c r="R388" s="28">
        <v>6</v>
      </c>
      <c r="S388" s="29">
        <f>E388/C388</f>
        <v>0.21428571428571427</v>
      </c>
      <c r="T388" s="29">
        <f>((I388*3)+(H388*2)+G388+E388)/C388</f>
        <v>0.2767857142857143</v>
      </c>
      <c r="U388" s="29">
        <f>(E388+J388+O388)/(C388+J388+O388+Q388)</f>
        <v>0.319693094629156</v>
      </c>
      <c r="V388" s="42">
        <f t="shared" si="84"/>
        <v>395</v>
      </c>
      <c r="W388" s="28">
        <f>E388+G388+(H388*2)+(I388*3)</f>
        <v>93</v>
      </c>
      <c r="X388" s="30">
        <f>((E388+J388+O388-N388-R388)*(W388+(0.26*(J388+O388)+(0.52*(P388+Q388+M388))))/(C388+J388+O388+P388+Q388))</f>
        <v>33.10911392405063</v>
      </c>
      <c r="Y388" s="31">
        <f>(((X388*(3*1458))/162)/(C388-E388+P388+Q388+N388+R388))</f>
        <v>3.238935057787562</v>
      </c>
    </row>
    <row r="389" spans="1:25" ht="15">
      <c r="A389" s="28">
        <v>1984</v>
      </c>
      <c r="B389" s="28">
        <v>124</v>
      </c>
      <c r="C389" s="28">
        <v>362</v>
      </c>
      <c r="D389" s="28">
        <v>37</v>
      </c>
      <c r="E389" s="28">
        <v>80</v>
      </c>
      <c r="F389" s="28">
        <v>37</v>
      </c>
      <c r="G389" s="28">
        <v>17</v>
      </c>
      <c r="H389" s="28">
        <v>1</v>
      </c>
      <c r="I389" s="28">
        <v>11</v>
      </c>
      <c r="J389" s="28">
        <v>25</v>
      </c>
      <c r="K389" s="28">
        <v>58</v>
      </c>
      <c r="L389" s="28">
        <v>4</v>
      </c>
      <c r="M389" s="28">
        <v>0</v>
      </c>
      <c r="N389" s="28">
        <v>0</v>
      </c>
      <c r="O389" s="28">
        <v>2</v>
      </c>
      <c r="P389" s="28">
        <v>1</v>
      </c>
      <c r="Q389" s="28">
        <v>1</v>
      </c>
      <c r="R389" s="28">
        <v>14</v>
      </c>
      <c r="S389" s="29">
        <f>E389/C389</f>
        <v>0.22099447513812154</v>
      </c>
      <c r="T389" s="29">
        <f>((I389*3)+(H389*2)+G389+E389)/C389</f>
        <v>0.36464088397790057</v>
      </c>
      <c r="U389" s="29">
        <f>(E389+J389+O389)/(C389+J389+O389+Q389)</f>
        <v>0.2743589743589744</v>
      </c>
      <c r="V389" s="42">
        <f t="shared" si="84"/>
        <v>391</v>
      </c>
      <c r="W389" s="28">
        <f>E389+G389+(H389*2)+(I389*3)</f>
        <v>132</v>
      </c>
      <c r="X389" s="30">
        <f>((E389+J389+O389-N389-R389)*(W389+(0.26*(J389+O389)+(0.52*(P389+Q389+M389))))/(C389+J389+O389+P389+Q389))</f>
        <v>33.31350383631713</v>
      </c>
      <c r="Y389" s="31">
        <f>(((X389*(3*1458))/162)/(C389-E389+P389+Q389+N389+R389))</f>
        <v>3.018337595907928</v>
      </c>
    </row>
    <row r="390" spans="1:25" ht="15">
      <c r="A390" s="28">
        <v>1985</v>
      </c>
      <c r="B390" s="28">
        <v>128</v>
      </c>
      <c r="C390" s="28">
        <v>326</v>
      </c>
      <c r="D390" s="28">
        <v>45</v>
      </c>
      <c r="E390" s="28">
        <v>65</v>
      </c>
      <c r="F390" s="28">
        <v>61</v>
      </c>
      <c r="G390" s="28">
        <v>3</v>
      </c>
      <c r="H390" s="28">
        <v>2</v>
      </c>
      <c r="I390" s="28">
        <v>26</v>
      </c>
      <c r="J390" s="28">
        <v>61</v>
      </c>
      <c r="K390" s="28">
        <v>76</v>
      </c>
      <c r="L390" s="28">
        <v>3</v>
      </c>
      <c r="M390" s="28">
        <v>0</v>
      </c>
      <c r="N390" s="28">
        <v>0</v>
      </c>
      <c r="O390" s="28">
        <v>1</v>
      </c>
      <c r="P390" s="28">
        <v>0</v>
      </c>
      <c r="Q390" s="28">
        <v>2</v>
      </c>
      <c r="R390" s="28">
        <v>13</v>
      </c>
      <c r="S390" s="29">
        <f>E390/C390</f>
        <v>0.19938650306748465</v>
      </c>
      <c r="T390" s="29">
        <f>((I390*3)+(H390*2)+G390+E390)/C390</f>
        <v>0.4601226993865031</v>
      </c>
      <c r="U390" s="29">
        <f>(E390+J390+O390)/(C390+J390+O390+Q390)</f>
        <v>0.32564102564102565</v>
      </c>
      <c r="V390" s="42">
        <f t="shared" si="84"/>
        <v>390</v>
      </c>
      <c r="W390" s="28">
        <f>E390+G390+(H390*2)+(I390*3)</f>
        <v>150</v>
      </c>
      <c r="X390" s="30">
        <f>((E390+J390+O390-N390-R390)*(W390+(0.26*(J390+O390)+(0.52*(P390+Q390+M390))))/(C390+J390+O390+P390+Q390))</f>
        <v>48.86215384615384</v>
      </c>
      <c r="Y390" s="31">
        <f>(((X390*(3*1458))/162)/(C390-E390+P390+Q390+N390+R390))</f>
        <v>4.7799933110367885</v>
      </c>
    </row>
    <row r="391" spans="1:25" ht="15">
      <c r="A391" s="35">
        <v>1986</v>
      </c>
      <c r="B391" s="35">
        <v>90</v>
      </c>
      <c r="C391" s="35">
        <v>253</v>
      </c>
      <c r="D391" s="35">
        <v>34</v>
      </c>
      <c r="E391" s="35">
        <v>54</v>
      </c>
      <c r="F391" s="35">
        <v>40</v>
      </c>
      <c r="G391" s="35">
        <v>9</v>
      </c>
      <c r="H391" s="35">
        <v>1</v>
      </c>
      <c r="I391" s="35">
        <v>13</v>
      </c>
      <c r="J391" s="35">
        <v>45</v>
      </c>
      <c r="K391" s="35">
        <v>69</v>
      </c>
      <c r="L391" s="35">
        <v>2</v>
      </c>
      <c r="M391" s="35">
        <v>0</v>
      </c>
      <c r="N391" s="35">
        <v>0</v>
      </c>
      <c r="O391" s="35">
        <v>0</v>
      </c>
      <c r="P391" s="35">
        <v>0</v>
      </c>
      <c r="Q391" s="35">
        <v>2</v>
      </c>
      <c r="R391" s="35">
        <v>3</v>
      </c>
      <c r="S391" s="36">
        <f>E391/C391</f>
        <v>0.2134387351778656</v>
      </c>
      <c r="T391" s="36">
        <f>((I391*3)+(H391*2)+G391+E391)/C391</f>
        <v>0.41106719367588934</v>
      </c>
      <c r="U391" s="36">
        <f>(E391+J391+O391)/(C391+J391+O391+Q391)</f>
        <v>0.33</v>
      </c>
      <c r="V391" s="35">
        <f>(C391+J391+O391+P391+Q391)</f>
        <v>300</v>
      </c>
      <c r="W391" s="35">
        <f>E391+G391+(H391*2)+(I391*3)</f>
        <v>104</v>
      </c>
      <c r="X391" s="37">
        <f>((E391+J391+O391-N391-R391)*(W391+(0.26*(J391+O391)+(0.52*(P391+Q391+M391))))/(C391+J391+O391+P391+Q391))</f>
        <v>37.3568</v>
      </c>
      <c r="Y391" s="38">
        <f>(((X391*(3*1458))/162)/(C391-E391+P391+Q391+N391+R391))</f>
        <v>4.944282352941176</v>
      </c>
    </row>
    <row r="392" spans="1:25" ht="15">
      <c r="A392" t="s">
        <v>259</v>
      </c>
      <c r="B392">
        <f>SUM(B388:B391)</f>
        <v>454</v>
      </c>
      <c r="C392">
        <f aca="true" t="shared" si="86" ref="C392:R392">SUM(C388:C391)</f>
        <v>1277</v>
      </c>
      <c r="D392">
        <f t="shared" si="86"/>
        <v>155</v>
      </c>
      <c r="E392">
        <f t="shared" si="86"/>
        <v>271</v>
      </c>
      <c r="F392">
        <f t="shared" si="86"/>
        <v>168</v>
      </c>
      <c r="G392">
        <f t="shared" si="86"/>
        <v>38</v>
      </c>
      <c r="H392">
        <f t="shared" si="86"/>
        <v>7</v>
      </c>
      <c r="I392">
        <f t="shared" si="86"/>
        <v>52</v>
      </c>
      <c r="J392">
        <f t="shared" si="86"/>
        <v>179</v>
      </c>
      <c r="K392">
        <f t="shared" si="86"/>
        <v>242</v>
      </c>
      <c r="L392">
        <f t="shared" si="86"/>
        <v>16</v>
      </c>
      <c r="M392">
        <f t="shared" si="86"/>
        <v>0</v>
      </c>
      <c r="N392">
        <f t="shared" si="86"/>
        <v>0</v>
      </c>
      <c r="O392">
        <f t="shared" si="86"/>
        <v>8</v>
      </c>
      <c r="P392">
        <f t="shared" si="86"/>
        <v>5</v>
      </c>
      <c r="Q392">
        <f t="shared" si="86"/>
        <v>7</v>
      </c>
      <c r="R392">
        <f t="shared" si="86"/>
        <v>36</v>
      </c>
      <c r="S392" s="29">
        <f>E392/C392</f>
        <v>0.21221613155833985</v>
      </c>
      <c r="T392" s="29">
        <f>((I392*3)+(H392*2)+G392+E392)/C392</f>
        <v>0.375097885669538</v>
      </c>
      <c r="U392" s="29">
        <f>(E392+J392+O392)/(C392+J392+O392+Q392)</f>
        <v>0.3113528212100612</v>
      </c>
      <c r="V392" s="42">
        <f t="shared" si="84"/>
        <v>1476</v>
      </c>
      <c r="W392" s="28">
        <f>E392+G392+(H392*2)+(I392*3)</f>
        <v>479</v>
      </c>
      <c r="X392" s="30">
        <f>((E392+J392+O392-N392-R392)*(W392+(0.26*(J392+O392)+(0.52*(P392+Q392+M392))))/(C392+J392+O392+P392+Q392))</f>
        <v>152.6347696476965</v>
      </c>
      <c r="Y392" s="31">
        <f>(((X392*(3*1458))/162)/(C392-E392+P392+Q392+N392+R392))</f>
        <v>3.909998842967558</v>
      </c>
    </row>
    <row r="393" spans="22:25" ht="15">
      <c r="V393" s="42"/>
      <c r="X393" s="28"/>
      <c r="Y393" s="28"/>
    </row>
    <row r="394" spans="1:25" ht="15.75">
      <c r="A394" s="6" t="s">
        <v>116</v>
      </c>
      <c r="C394" s="39" t="s">
        <v>117</v>
      </c>
      <c r="V394" s="42"/>
      <c r="X394" s="28"/>
      <c r="Y394" s="28"/>
    </row>
    <row r="395" spans="1:25" ht="15">
      <c r="A395" s="28">
        <v>1996</v>
      </c>
      <c r="B395" s="28">
        <v>125</v>
      </c>
      <c r="C395" s="28">
        <v>267</v>
      </c>
      <c r="D395" s="28">
        <v>38</v>
      </c>
      <c r="E395" s="28">
        <v>78</v>
      </c>
      <c r="F395" s="28">
        <v>20</v>
      </c>
      <c r="G395" s="28">
        <v>14</v>
      </c>
      <c r="H395" s="28">
        <v>5</v>
      </c>
      <c r="I395" s="28">
        <v>0</v>
      </c>
      <c r="J395" s="28">
        <v>16</v>
      </c>
      <c r="K395" s="28">
        <v>46</v>
      </c>
      <c r="L395" s="28">
        <v>4</v>
      </c>
      <c r="M395" s="28">
        <v>5</v>
      </c>
      <c r="N395" s="28">
        <v>3</v>
      </c>
      <c r="O395" s="28">
        <v>7</v>
      </c>
      <c r="P395" s="28">
        <v>2</v>
      </c>
      <c r="Q395" s="28">
        <v>3</v>
      </c>
      <c r="R395" s="28">
        <v>9</v>
      </c>
      <c r="S395" s="29">
        <f>E395/C395</f>
        <v>0.29213483146067415</v>
      </c>
      <c r="T395" s="29">
        <f>((I395*3)+(H395*2)+G395+E395)/C395</f>
        <v>0.38202247191011235</v>
      </c>
      <c r="U395" s="29">
        <f>(E395+J395+O395)/(C395+J395+O395+Q395)</f>
        <v>0.3447098976109215</v>
      </c>
      <c r="V395" s="42">
        <f t="shared" si="84"/>
        <v>295</v>
      </c>
      <c r="W395" s="28">
        <f>E395+G395+(H395*2)+(I395*3)</f>
        <v>102</v>
      </c>
      <c r="X395" s="30">
        <f>((E395+J395+O395-N395-R395)*(W395+(0.26*(J395+O395)+(0.52*(P395+Q395+M395))))/(C395+J395+O395+P395+Q395))</f>
        <v>34.145830508474575</v>
      </c>
      <c r="Y395" s="31">
        <f>(((X395*(3*1458))/162)/(C395-E395+P395+Q395+N395+R395))</f>
        <v>4.475424387033075</v>
      </c>
    </row>
    <row r="396" spans="1:25" ht="15">
      <c r="A396" s="28">
        <v>1997</v>
      </c>
      <c r="B396" s="28">
        <v>129</v>
      </c>
      <c r="C396" s="28">
        <v>532</v>
      </c>
      <c r="D396" s="28">
        <v>63</v>
      </c>
      <c r="E396" s="28">
        <v>152</v>
      </c>
      <c r="F396" s="28">
        <v>42</v>
      </c>
      <c r="G396" s="28">
        <v>22</v>
      </c>
      <c r="H396" s="28">
        <v>6</v>
      </c>
      <c r="I396" s="28">
        <v>4</v>
      </c>
      <c r="J396" s="28">
        <v>18</v>
      </c>
      <c r="K396" s="28">
        <v>73</v>
      </c>
      <c r="L396" s="28">
        <v>15</v>
      </c>
      <c r="M396" s="28">
        <v>23</v>
      </c>
      <c r="N396" s="28">
        <v>4</v>
      </c>
      <c r="O396" s="28">
        <v>5</v>
      </c>
      <c r="P396" s="28">
        <v>0</v>
      </c>
      <c r="Q396" s="28">
        <v>4</v>
      </c>
      <c r="R396" s="28">
        <v>13</v>
      </c>
      <c r="S396" s="29">
        <f>E396/C396</f>
        <v>0.2857142857142857</v>
      </c>
      <c r="T396" s="29">
        <f>(I396*3+H396*2+G396+E396)/C396</f>
        <v>0.37218045112781956</v>
      </c>
      <c r="U396" s="29">
        <f>(E396+J396+O396)/(C396+J396+O396+Q396)</f>
        <v>0.31305903398926654</v>
      </c>
      <c r="V396" s="42">
        <f t="shared" si="84"/>
        <v>559</v>
      </c>
      <c r="W396" s="28">
        <f>E396+G396+(H396*2)+(I396*3)</f>
        <v>198</v>
      </c>
      <c r="X396" s="30">
        <f>((E396+J396+O396-N396-R396)*(W396+(0.26*(J396+O396)+(0.52*(P396+Q396+M396))))/(C396+J396+O396+P396+Q396))</f>
        <v>61.622826475849735</v>
      </c>
      <c r="Y396" s="31">
        <f>(((X396*(3*1458))/162)/(C396-E396+P396+Q396+N396+R396))</f>
        <v>4.149167867451229</v>
      </c>
    </row>
    <row r="397" spans="1:25" ht="15">
      <c r="A397" s="35">
        <v>1998</v>
      </c>
      <c r="B397" s="35">
        <v>113</v>
      </c>
      <c r="C397" s="35">
        <v>405</v>
      </c>
      <c r="D397" s="35">
        <v>48</v>
      </c>
      <c r="E397" s="35">
        <v>115</v>
      </c>
      <c r="F397" s="35">
        <v>28</v>
      </c>
      <c r="G397" s="35">
        <v>23</v>
      </c>
      <c r="H397" s="35">
        <v>2</v>
      </c>
      <c r="I397" s="35">
        <v>1</v>
      </c>
      <c r="J397" s="35">
        <v>11</v>
      </c>
      <c r="K397" s="35">
        <v>55</v>
      </c>
      <c r="L397" s="35">
        <v>25</v>
      </c>
      <c r="M397" s="35">
        <v>17</v>
      </c>
      <c r="N397" s="35">
        <v>7</v>
      </c>
      <c r="O397" s="35">
        <v>5</v>
      </c>
      <c r="P397" s="35">
        <v>1</v>
      </c>
      <c r="Q397" s="35">
        <v>0</v>
      </c>
      <c r="R397" s="35">
        <v>11</v>
      </c>
      <c r="S397" s="36">
        <f>E397/C397</f>
        <v>0.2839506172839506</v>
      </c>
      <c r="T397" s="36">
        <f>((I397*3)+(H397*2)+G397+E397)/C397</f>
        <v>0.35802469135802467</v>
      </c>
      <c r="U397" s="36">
        <f>(E397+J397+O397)/(C397+J397+O397+Q397)</f>
        <v>0.31116389548693585</v>
      </c>
      <c r="V397" s="35">
        <f>(C397+J397+O397+P397+Q397)</f>
        <v>422</v>
      </c>
      <c r="W397" s="35">
        <f>E397+G397+(H397*2)+(I397*3)</f>
        <v>145</v>
      </c>
      <c r="X397" s="37">
        <f>((E397+J397+O397-N397-R397)*(W397+(0.26*(J397+O397)+(0.52*(P397+Q397+M397))))/(C397+J397+O397+P397+Q397))</f>
        <v>42.44729857819906</v>
      </c>
      <c r="Y397" s="38">
        <f>(((X397*(3*1458))/162)/(C397-E397+P397+Q397+N397+R397))</f>
        <v>3.708987254405743</v>
      </c>
    </row>
    <row r="398" spans="1:25" ht="15">
      <c r="A398" s="28" t="s">
        <v>259</v>
      </c>
      <c r="B398">
        <f>SUM(B395:B397)</f>
        <v>367</v>
      </c>
      <c r="C398">
        <f aca="true" t="shared" si="87" ref="C398:R398">SUM(C395:C397)</f>
        <v>1204</v>
      </c>
      <c r="D398">
        <f t="shared" si="87"/>
        <v>149</v>
      </c>
      <c r="E398">
        <f t="shared" si="87"/>
        <v>345</v>
      </c>
      <c r="F398">
        <f t="shared" si="87"/>
        <v>90</v>
      </c>
      <c r="G398">
        <f t="shared" si="87"/>
        <v>59</v>
      </c>
      <c r="H398">
        <f t="shared" si="87"/>
        <v>13</v>
      </c>
      <c r="I398">
        <f t="shared" si="87"/>
        <v>5</v>
      </c>
      <c r="J398">
        <f t="shared" si="87"/>
        <v>45</v>
      </c>
      <c r="K398">
        <f t="shared" si="87"/>
        <v>174</v>
      </c>
      <c r="L398">
        <f t="shared" si="87"/>
        <v>44</v>
      </c>
      <c r="M398">
        <f t="shared" si="87"/>
        <v>45</v>
      </c>
      <c r="N398">
        <f t="shared" si="87"/>
        <v>14</v>
      </c>
      <c r="O398">
        <f t="shared" si="87"/>
        <v>17</v>
      </c>
      <c r="P398">
        <f t="shared" si="87"/>
        <v>3</v>
      </c>
      <c r="Q398">
        <f t="shared" si="87"/>
        <v>7</v>
      </c>
      <c r="R398">
        <f t="shared" si="87"/>
        <v>33</v>
      </c>
      <c r="S398" s="29">
        <f>E398/C398</f>
        <v>0.2865448504983389</v>
      </c>
      <c r="T398" s="29">
        <f>((I398*3)+(H398*2)+G398+E398)/C398</f>
        <v>0.3696013289036545</v>
      </c>
      <c r="U398" s="29">
        <f>(E398+J398+O398)/(C398+J398+O398+Q398)</f>
        <v>0.3197172034564022</v>
      </c>
      <c r="V398" s="42">
        <f t="shared" si="84"/>
        <v>1276</v>
      </c>
      <c r="W398" s="28">
        <f>E398+G398+(H398*2)+(I398*3)</f>
        <v>445</v>
      </c>
      <c r="X398" s="30">
        <f>((E398+J398+O398-N398-R398)*(W398+(0.26*(J398+O398)+(0.52*(P398+Q398+M398))))/(C398+J398+O398+P398+Q398))</f>
        <v>138.16551724137932</v>
      </c>
      <c r="Y398" s="31">
        <f>(((X398*(3*1458))/162)/(C398-E398+P398+Q398+N398+R398))</f>
        <v>4.072564372835417</v>
      </c>
    </row>
    <row r="399" spans="24:25" ht="15">
      <c r="X399" s="28"/>
      <c r="Y399" s="28"/>
    </row>
    <row r="400" spans="1:25" ht="15.75">
      <c r="A400" s="6" t="s">
        <v>118</v>
      </c>
      <c r="C400" s="39" t="s">
        <v>270</v>
      </c>
      <c r="X400" s="28"/>
      <c r="Y400" s="28"/>
    </row>
    <row r="401" spans="1:25" ht="15">
      <c r="A401" s="28">
        <v>2006</v>
      </c>
      <c r="B401" s="28">
        <v>80</v>
      </c>
      <c r="C401" s="28">
        <v>137</v>
      </c>
      <c r="D401" s="28">
        <v>19</v>
      </c>
      <c r="E401" s="28">
        <v>44</v>
      </c>
      <c r="F401" s="28">
        <v>27</v>
      </c>
      <c r="G401" s="28">
        <v>7</v>
      </c>
      <c r="H401" s="28">
        <v>0</v>
      </c>
      <c r="I401" s="28">
        <v>9</v>
      </c>
      <c r="J401" s="28">
        <v>5</v>
      </c>
      <c r="K401" s="28">
        <v>31</v>
      </c>
      <c r="L401" s="28">
        <v>2</v>
      </c>
      <c r="M401" s="28">
        <v>1</v>
      </c>
      <c r="N401" s="28">
        <v>1</v>
      </c>
      <c r="O401" s="28">
        <v>6</v>
      </c>
      <c r="P401" s="28">
        <v>0</v>
      </c>
      <c r="Q401" s="28">
        <v>2</v>
      </c>
      <c r="R401" s="28">
        <v>2</v>
      </c>
      <c r="S401" s="29">
        <f>E401/C401</f>
        <v>0.32116788321167883</v>
      </c>
      <c r="T401" s="29">
        <f>((I401*3)+(H401*2)+G401+E401)/C401</f>
        <v>0.5693430656934306</v>
      </c>
      <c r="U401" s="29">
        <f>(E401+J401+O401)/(C401+J401+O401+Q401)</f>
        <v>0.36666666666666664</v>
      </c>
      <c r="V401" s="42">
        <f t="shared" si="84"/>
        <v>150</v>
      </c>
      <c r="W401" s="28">
        <f>E401+G401+(H401*2)+(I401*3)</f>
        <v>78</v>
      </c>
      <c r="X401" s="30">
        <f>((E401+J401+O401-N401-R401)*(W401+(0.26*(J401+O401)+(0.52*(P401+Q401+M401))))/(C401+J401+O401+P401+Q401))</f>
        <v>28.572266666666668</v>
      </c>
      <c r="Y401" s="31">
        <f>(((X401*(3*1458))/162)/(C401-E401+P401+Q401+N401+R401))</f>
        <v>7.871951020408163</v>
      </c>
    </row>
    <row r="402" spans="1:25" ht="15">
      <c r="A402" s="35">
        <v>2008</v>
      </c>
      <c r="B402" s="35">
        <v>51</v>
      </c>
      <c r="C402" s="35">
        <v>119</v>
      </c>
      <c r="D402" s="35">
        <v>19</v>
      </c>
      <c r="E402" s="35">
        <v>28</v>
      </c>
      <c r="F402" s="35">
        <v>18</v>
      </c>
      <c r="G402" s="35">
        <v>4</v>
      </c>
      <c r="H402" s="35">
        <v>0</v>
      </c>
      <c r="I402" s="35">
        <v>6</v>
      </c>
      <c r="J402" s="35">
        <v>9</v>
      </c>
      <c r="K402" s="35">
        <v>33</v>
      </c>
      <c r="L402" s="35">
        <v>0</v>
      </c>
      <c r="M402" s="35">
        <v>9</v>
      </c>
      <c r="N402" s="35">
        <v>0</v>
      </c>
      <c r="O402" s="35">
        <v>6</v>
      </c>
      <c r="P402" s="35">
        <v>0</v>
      </c>
      <c r="Q402" s="35">
        <v>1</v>
      </c>
      <c r="R402" s="35">
        <v>3</v>
      </c>
      <c r="S402" s="36">
        <f>E402/C402</f>
        <v>0.23529411764705882</v>
      </c>
      <c r="T402" s="36">
        <f>((I402*3)+(H402*2)+G402+E402)/C402</f>
        <v>0.42016806722689076</v>
      </c>
      <c r="U402" s="36">
        <f>(E402+J402+O402)/(C402+J402+O402+Q402)</f>
        <v>0.31851851851851853</v>
      </c>
      <c r="V402" s="35">
        <f t="shared" si="84"/>
        <v>135</v>
      </c>
      <c r="W402" s="35">
        <f aca="true" t="shared" si="88" ref="W402:W476">E402+G402+(H402*2)+(I402*3)</f>
        <v>50</v>
      </c>
      <c r="X402" s="37">
        <f aca="true" t="shared" si="89" ref="X402:X465">((E402+J402+O402-N402-R402)*(W402+(0.26*(J402+O402)+(0.52*(P402+Q402+M402))))/(C402+J402+O402+P402+Q402))</f>
        <v>17.511111111111113</v>
      </c>
      <c r="Y402" s="38">
        <f aca="true" t="shared" si="90" ref="Y402:Y465">(((X402*(3*1458))/162)/(C402-E402+P402+Q402+N402+R402))</f>
        <v>4.976842105263158</v>
      </c>
    </row>
    <row r="403" spans="1:25" ht="15">
      <c r="A403" s="28" t="s">
        <v>259</v>
      </c>
      <c r="B403" s="28">
        <f>SUM(B401:B402)</f>
        <v>131</v>
      </c>
      <c r="C403" s="28">
        <f aca="true" t="shared" si="91" ref="C403:R403">SUM(C401:C402)</f>
        <v>256</v>
      </c>
      <c r="D403" s="28">
        <f t="shared" si="91"/>
        <v>38</v>
      </c>
      <c r="E403" s="28">
        <f t="shared" si="91"/>
        <v>72</v>
      </c>
      <c r="F403" s="28">
        <f t="shared" si="91"/>
        <v>45</v>
      </c>
      <c r="G403" s="28">
        <f t="shared" si="91"/>
        <v>11</v>
      </c>
      <c r="H403" s="28">
        <f t="shared" si="91"/>
        <v>0</v>
      </c>
      <c r="I403" s="28">
        <f t="shared" si="91"/>
        <v>15</v>
      </c>
      <c r="J403" s="28">
        <f t="shared" si="91"/>
        <v>14</v>
      </c>
      <c r="K403" s="28">
        <f t="shared" si="91"/>
        <v>64</v>
      </c>
      <c r="L403" s="28">
        <f t="shared" si="91"/>
        <v>2</v>
      </c>
      <c r="M403" s="28">
        <f t="shared" si="91"/>
        <v>10</v>
      </c>
      <c r="N403" s="28">
        <f t="shared" si="91"/>
        <v>1</v>
      </c>
      <c r="O403" s="28">
        <f t="shared" si="91"/>
        <v>12</v>
      </c>
      <c r="P403" s="28">
        <f t="shared" si="91"/>
        <v>0</v>
      </c>
      <c r="Q403" s="28">
        <f t="shared" si="91"/>
        <v>3</v>
      </c>
      <c r="R403" s="28">
        <f t="shared" si="91"/>
        <v>5</v>
      </c>
      <c r="S403" s="29">
        <f>E403/C403</f>
        <v>0.28125</v>
      </c>
      <c r="T403" s="29">
        <f>((I403*3)+(H403*2)+G403+E403)/C403</f>
        <v>0.5</v>
      </c>
      <c r="U403" s="29">
        <f>(E403+J403+O403)/(C403+J403+O403+Q403)</f>
        <v>0.34385964912280703</v>
      </c>
      <c r="V403" s="42">
        <f t="shared" si="84"/>
        <v>285</v>
      </c>
      <c r="W403" s="28">
        <f t="shared" si="88"/>
        <v>128</v>
      </c>
      <c r="X403" s="30">
        <f t="shared" si="89"/>
        <v>45.68364912280702</v>
      </c>
      <c r="Y403" s="31">
        <f t="shared" si="90"/>
        <v>6.390976820289064</v>
      </c>
    </row>
    <row r="404" spans="22:25" ht="15">
      <c r="V404" s="42"/>
      <c r="X404" s="28"/>
      <c r="Y404" s="28"/>
    </row>
    <row r="405" spans="1:25" ht="15.75">
      <c r="A405" s="6" t="s">
        <v>119</v>
      </c>
      <c r="C405" s="40">
        <v>1999</v>
      </c>
      <c r="V405" s="42"/>
      <c r="X405" s="28"/>
      <c r="Y405" s="28"/>
    </row>
    <row r="406" spans="1:25" ht="15">
      <c r="A406" s="28">
        <v>1999</v>
      </c>
      <c r="B406" s="28">
        <v>106</v>
      </c>
      <c r="C406" s="28">
        <v>262</v>
      </c>
      <c r="D406" s="28">
        <v>25</v>
      </c>
      <c r="E406" s="28">
        <v>64</v>
      </c>
      <c r="F406" s="28">
        <v>21</v>
      </c>
      <c r="G406" s="28">
        <v>13</v>
      </c>
      <c r="H406" s="28">
        <v>0</v>
      </c>
      <c r="I406" s="28">
        <v>1</v>
      </c>
      <c r="J406" s="28">
        <v>17</v>
      </c>
      <c r="K406" s="28">
        <v>27</v>
      </c>
      <c r="L406" s="28">
        <v>7</v>
      </c>
      <c r="M406" s="28">
        <v>0</v>
      </c>
      <c r="N406" s="28">
        <v>1</v>
      </c>
      <c r="O406" s="28">
        <v>1</v>
      </c>
      <c r="P406" s="28">
        <v>7</v>
      </c>
      <c r="Q406" s="28">
        <v>1</v>
      </c>
      <c r="R406" s="28">
        <v>5</v>
      </c>
      <c r="S406" s="29">
        <f>E406/C406</f>
        <v>0.24427480916030533</v>
      </c>
      <c r="T406" s="29">
        <f>((I406*3)+(H406*2)+G406+E406)/C406</f>
        <v>0.3053435114503817</v>
      </c>
      <c r="U406" s="29">
        <f>(E406+J406+O406)/(C406+J406+O406+Q406)</f>
        <v>0.2918149466192171</v>
      </c>
      <c r="V406" s="42">
        <f t="shared" si="84"/>
        <v>288</v>
      </c>
      <c r="W406" s="28">
        <f t="shared" si="88"/>
        <v>80</v>
      </c>
      <c r="X406" s="30">
        <f t="shared" si="89"/>
        <v>23.44388888888889</v>
      </c>
      <c r="Y406" s="31">
        <f t="shared" si="90"/>
        <v>2.9857783018867927</v>
      </c>
    </row>
    <row r="407" spans="22:25" ht="15">
      <c r="V407" s="42"/>
      <c r="X407" s="28"/>
      <c r="Y407" s="28"/>
    </row>
    <row r="408" spans="1:25" ht="15.75">
      <c r="A408" s="6" t="s">
        <v>120</v>
      </c>
      <c r="C408" s="39" t="s">
        <v>121</v>
      </c>
      <c r="V408" s="42"/>
      <c r="X408" s="28"/>
      <c r="Y408" s="28"/>
    </row>
    <row r="409" spans="1:25" ht="15">
      <c r="A409" s="28">
        <v>1992</v>
      </c>
      <c r="B409" s="28">
        <v>116</v>
      </c>
      <c r="C409" s="28">
        <v>463</v>
      </c>
      <c r="D409" s="28">
        <v>65</v>
      </c>
      <c r="E409" s="28">
        <v>128</v>
      </c>
      <c r="F409" s="28">
        <v>57</v>
      </c>
      <c r="G409" s="28">
        <v>30</v>
      </c>
      <c r="H409" s="28">
        <v>3</v>
      </c>
      <c r="I409" s="28">
        <v>18</v>
      </c>
      <c r="J409" s="28">
        <v>22</v>
      </c>
      <c r="K409" s="28">
        <v>46</v>
      </c>
      <c r="L409" s="28">
        <v>3</v>
      </c>
      <c r="M409" s="28">
        <v>0</v>
      </c>
      <c r="N409" s="28">
        <v>0</v>
      </c>
      <c r="O409" s="28">
        <v>0</v>
      </c>
      <c r="P409" s="28">
        <v>0</v>
      </c>
      <c r="Q409" s="28">
        <v>3</v>
      </c>
      <c r="R409" s="28">
        <v>10</v>
      </c>
      <c r="S409" s="29">
        <f>E409/C409</f>
        <v>0.27645788336933047</v>
      </c>
      <c r="T409" s="29">
        <f>((I409*3)+(H409*2)+G409+E409)/C409</f>
        <v>0.4708423326133909</v>
      </c>
      <c r="U409" s="29">
        <f>(E409+J409+O409)/(C409+J409+O409+Q409)</f>
        <v>0.3073770491803279</v>
      </c>
      <c r="V409" s="42">
        <f t="shared" si="84"/>
        <v>488</v>
      </c>
      <c r="W409" s="28">
        <f t="shared" si="88"/>
        <v>218</v>
      </c>
      <c r="X409" s="30">
        <f t="shared" si="89"/>
        <v>64.62950819672132</v>
      </c>
      <c r="Y409" s="31">
        <f t="shared" si="90"/>
        <v>5.014358394573206</v>
      </c>
    </row>
    <row r="410" spans="1:25" ht="15">
      <c r="A410" s="35">
        <v>1993</v>
      </c>
      <c r="B410" s="35">
        <v>129</v>
      </c>
      <c r="C410" s="35">
        <v>398</v>
      </c>
      <c r="D410" s="35">
        <v>51</v>
      </c>
      <c r="E410" s="35">
        <v>114</v>
      </c>
      <c r="F410" s="35">
        <v>55</v>
      </c>
      <c r="G410" s="35">
        <v>25</v>
      </c>
      <c r="H410" s="35">
        <v>1</v>
      </c>
      <c r="I410" s="35">
        <v>9</v>
      </c>
      <c r="J410" s="35">
        <v>24</v>
      </c>
      <c r="K410" s="35">
        <v>34</v>
      </c>
      <c r="L410" s="35">
        <v>1</v>
      </c>
      <c r="M410" s="35">
        <v>1</v>
      </c>
      <c r="N410" s="35">
        <v>0</v>
      </c>
      <c r="O410" s="35">
        <v>0</v>
      </c>
      <c r="P410" s="35">
        <v>0</v>
      </c>
      <c r="Q410" s="35">
        <v>2</v>
      </c>
      <c r="R410" s="35">
        <v>15</v>
      </c>
      <c r="S410" s="36">
        <f>E410/C410</f>
        <v>0.2864321608040201</v>
      </c>
      <c r="T410" s="36">
        <f>((I410*3)+(H410*2)+G410+E410)/C410</f>
        <v>0.4221105527638191</v>
      </c>
      <c r="U410" s="36">
        <f>(E410+J410+O410)/(C410+J410+O410+Q410)</f>
        <v>0.32547169811320753</v>
      </c>
      <c r="V410" s="35">
        <f t="shared" si="84"/>
        <v>424</v>
      </c>
      <c r="W410" s="35">
        <f t="shared" si="88"/>
        <v>168</v>
      </c>
      <c r="X410" s="37">
        <f t="shared" si="89"/>
        <v>50.99858490566038</v>
      </c>
      <c r="Y410" s="38">
        <f t="shared" si="90"/>
        <v>4.5746238951921265</v>
      </c>
    </row>
    <row r="411" spans="1:25" ht="15">
      <c r="A411" t="s">
        <v>259</v>
      </c>
      <c r="B411" s="28">
        <f>SUM(B409:B410)</f>
        <v>245</v>
      </c>
      <c r="C411" s="28">
        <f aca="true" t="shared" si="92" ref="C411:R411">SUM(C409:C410)</f>
        <v>861</v>
      </c>
      <c r="D411" s="28">
        <f t="shared" si="92"/>
        <v>116</v>
      </c>
      <c r="E411" s="28">
        <f t="shared" si="92"/>
        <v>242</v>
      </c>
      <c r="F411" s="28">
        <f t="shared" si="92"/>
        <v>112</v>
      </c>
      <c r="G411" s="28">
        <f t="shared" si="92"/>
        <v>55</v>
      </c>
      <c r="H411" s="28">
        <f t="shared" si="92"/>
        <v>4</v>
      </c>
      <c r="I411" s="28">
        <f t="shared" si="92"/>
        <v>27</v>
      </c>
      <c r="J411" s="28">
        <f t="shared" si="92"/>
        <v>46</v>
      </c>
      <c r="K411" s="28">
        <f t="shared" si="92"/>
        <v>80</v>
      </c>
      <c r="L411" s="28">
        <f t="shared" si="92"/>
        <v>4</v>
      </c>
      <c r="M411" s="28">
        <f t="shared" si="92"/>
        <v>1</v>
      </c>
      <c r="N411" s="28">
        <f t="shared" si="92"/>
        <v>0</v>
      </c>
      <c r="O411" s="28">
        <f t="shared" si="92"/>
        <v>0</v>
      </c>
      <c r="P411" s="28">
        <f t="shared" si="92"/>
        <v>0</v>
      </c>
      <c r="Q411" s="28">
        <f t="shared" si="92"/>
        <v>5</v>
      </c>
      <c r="R411" s="28">
        <f t="shared" si="92"/>
        <v>25</v>
      </c>
      <c r="S411" s="29">
        <f>E411/C411</f>
        <v>0.281068524970964</v>
      </c>
      <c r="T411" s="29">
        <f>((I411*3)+(H411*2)+G411+E411)/C411</f>
        <v>0.44831591173054586</v>
      </c>
      <c r="U411" s="29">
        <f>(E411+J411+O411)/(C411+J411+O411+Q411)</f>
        <v>0.3157894736842105</v>
      </c>
      <c r="V411" s="42">
        <f t="shared" si="84"/>
        <v>912</v>
      </c>
      <c r="W411" s="28">
        <f t="shared" si="88"/>
        <v>386</v>
      </c>
      <c r="X411" s="30">
        <f t="shared" si="89"/>
        <v>115.66232456140351</v>
      </c>
      <c r="Y411" s="31">
        <f t="shared" si="90"/>
        <v>4.811837847700916</v>
      </c>
    </row>
    <row r="412" spans="2:25" ht="15"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9"/>
      <c r="T412" s="29"/>
      <c r="U412" s="29"/>
      <c r="V412"/>
      <c r="W412"/>
      <c r="X412"/>
      <c r="Y412"/>
    </row>
    <row r="413" spans="1:25" ht="15.75">
      <c r="A413" s="6" t="s">
        <v>122</v>
      </c>
      <c r="B413" s="28"/>
      <c r="C413" s="39" t="s">
        <v>258</v>
      </c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9"/>
      <c r="T413" s="29"/>
      <c r="U413" s="29"/>
      <c r="V413"/>
      <c r="W413"/>
      <c r="X413"/>
      <c r="Y413"/>
    </row>
    <row r="414" spans="1:25" ht="15">
      <c r="A414" s="28">
        <v>2012</v>
      </c>
      <c r="B414" s="28">
        <v>45</v>
      </c>
      <c r="C414" s="28">
        <v>108</v>
      </c>
      <c r="D414" s="28">
        <v>7</v>
      </c>
      <c r="E414" s="28">
        <v>21</v>
      </c>
      <c r="F414" s="28">
        <v>7</v>
      </c>
      <c r="G414" s="28">
        <v>4</v>
      </c>
      <c r="H414" s="28">
        <v>0</v>
      </c>
      <c r="I414" s="28">
        <v>0</v>
      </c>
      <c r="J414" s="28">
        <v>1</v>
      </c>
      <c r="K414" s="28">
        <v>13</v>
      </c>
      <c r="L414" s="28">
        <v>8</v>
      </c>
      <c r="M414" s="28">
        <v>2</v>
      </c>
      <c r="N414" s="28">
        <v>0</v>
      </c>
      <c r="O414" s="28">
        <v>0</v>
      </c>
      <c r="P414" s="28">
        <v>6</v>
      </c>
      <c r="Q414" s="28">
        <v>0</v>
      </c>
      <c r="R414" s="28">
        <v>1</v>
      </c>
      <c r="S414" s="29">
        <f>E414/C414</f>
        <v>0.19444444444444445</v>
      </c>
      <c r="T414" s="29">
        <f>(I414*3+H414*2+G414+E414)/C414</f>
        <v>0.23148148148148148</v>
      </c>
      <c r="U414" s="29">
        <f>(E414+J414+O414)/(C414+J414+O414+Q414)</f>
        <v>0.2018348623853211</v>
      </c>
      <c r="V414" s="42">
        <f>(C414+J414+O414+P414+Q414)</f>
        <v>115</v>
      </c>
      <c r="W414" s="28">
        <f>E414+G414+(H414*2)+(I414*3)</f>
        <v>25</v>
      </c>
      <c r="X414" s="30">
        <f>((E414+J414+O414-N414-R414)*(W414+(0.26*(J414+O414)+(0.52*(P414+Q414+M414))))/(C414+J414+O414+P414+Q414))</f>
        <v>5.372347826086957</v>
      </c>
      <c r="Y414" s="31">
        <f>(((X414*(3*1458))/162)/(C414-E414+P414+Q414+N414+R414))</f>
        <v>1.5431211840888066</v>
      </c>
    </row>
    <row r="415" spans="1:25" ht="15">
      <c r="A415" s="35">
        <v>2013</v>
      </c>
      <c r="B415" s="35">
        <v>46</v>
      </c>
      <c r="C415" s="35">
        <v>89</v>
      </c>
      <c r="D415" s="35">
        <v>9</v>
      </c>
      <c r="E415" s="35">
        <v>22</v>
      </c>
      <c r="F415" s="35">
        <v>7</v>
      </c>
      <c r="G415" s="35">
        <v>2</v>
      </c>
      <c r="H415" s="35">
        <v>2</v>
      </c>
      <c r="I415" s="35">
        <v>2</v>
      </c>
      <c r="J415" s="35">
        <v>1</v>
      </c>
      <c r="K415" s="35">
        <v>19</v>
      </c>
      <c r="L415" s="35">
        <v>1</v>
      </c>
      <c r="M415" s="35">
        <v>4</v>
      </c>
      <c r="N415" s="35">
        <v>1</v>
      </c>
      <c r="O415" s="35">
        <v>0</v>
      </c>
      <c r="P415" s="35">
        <v>1</v>
      </c>
      <c r="Q415" s="35">
        <v>0</v>
      </c>
      <c r="R415" s="35">
        <v>1</v>
      </c>
      <c r="S415" s="36">
        <f>E415/C415</f>
        <v>0.24719101123595505</v>
      </c>
      <c r="T415" s="36">
        <f>(I415*3+H415*2+G415+E415)/C415</f>
        <v>0.38202247191011235</v>
      </c>
      <c r="U415" s="36">
        <f>(E415+J415+O415)/(C415+J415+O415+Q415)</f>
        <v>0.25555555555555554</v>
      </c>
      <c r="V415" s="35">
        <f>(C415+J415+O415+P415+Q415)</f>
        <v>91</v>
      </c>
      <c r="W415" s="35">
        <f>E415+G415+(H415*2)+(I415*3)</f>
        <v>34</v>
      </c>
      <c r="X415" s="37">
        <f>((E415+J415+O415-N415-R415)*(W415+(0.26*(J415+O415)+(0.52*(P415+Q415+M415))))/(C415+J415+O415+P415+Q415))</f>
        <v>8.506153846153845</v>
      </c>
      <c r="Y415" s="38">
        <f>(((X415*(3*1458))/162)/(C415-E415+P415+Q415+N415+R415))</f>
        <v>3.2809450549450543</v>
      </c>
    </row>
    <row r="416" spans="1:25" ht="15">
      <c r="A416" s="28" t="s">
        <v>259</v>
      </c>
      <c r="B416" s="28">
        <f>SUM(B414:B415)</f>
        <v>91</v>
      </c>
      <c r="C416" s="28">
        <f aca="true" t="shared" si="93" ref="C416:R416">SUM(C414:C415)</f>
        <v>197</v>
      </c>
      <c r="D416" s="28">
        <f t="shared" si="93"/>
        <v>16</v>
      </c>
      <c r="E416" s="28">
        <f t="shared" si="93"/>
        <v>43</v>
      </c>
      <c r="F416" s="28">
        <f t="shared" si="93"/>
        <v>14</v>
      </c>
      <c r="G416" s="28">
        <f t="shared" si="93"/>
        <v>6</v>
      </c>
      <c r="H416" s="28">
        <f t="shared" si="93"/>
        <v>2</v>
      </c>
      <c r="I416" s="28">
        <f t="shared" si="93"/>
        <v>2</v>
      </c>
      <c r="J416" s="28">
        <f t="shared" si="93"/>
        <v>2</v>
      </c>
      <c r="K416" s="28">
        <f t="shared" si="93"/>
        <v>32</v>
      </c>
      <c r="L416" s="28">
        <f t="shared" si="93"/>
        <v>9</v>
      </c>
      <c r="M416" s="28">
        <f t="shared" si="93"/>
        <v>6</v>
      </c>
      <c r="N416" s="28">
        <f t="shared" si="93"/>
        <v>1</v>
      </c>
      <c r="O416" s="28">
        <f t="shared" si="93"/>
        <v>0</v>
      </c>
      <c r="P416" s="28">
        <f t="shared" si="93"/>
        <v>7</v>
      </c>
      <c r="Q416" s="28">
        <f t="shared" si="93"/>
        <v>0</v>
      </c>
      <c r="R416" s="28">
        <f t="shared" si="93"/>
        <v>2</v>
      </c>
      <c r="S416" s="29">
        <f>E416/C416</f>
        <v>0.2182741116751269</v>
      </c>
      <c r="T416" s="29">
        <f>(I416*3+H416*2+G416+E416)/C416</f>
        <v>0.29949238578680204</v>
      </c>
      <c r="U416" s="29">
        <f>(E416+J416+O416)/(C416+J416+O416+Q416)</f>
        <v>0.22613065326633167</v>
      </c>
      <c r="V416" s="42">
        <f>(C416+J416+O416+P416+Q416)</f>
        <v>206</v>
      </c>
      <c r="W416" s="28">
        <f>E416+G416+(H416*2)+(I416*3)</f>
        <v>59</v>
      </c>
      <c r="X416" s="30">
        <f>((E416+J416+O416-N416-R416)*(W416+(0.26*(J416+O416)+(0.52*(P416+Q416+M416))))/(C416+J416+O416+P416+Q416))</f>
        <v>13.51339805825243</v>
      </c>
      <c r="Y416" s="31">
        <f>(((X416*(3*1458))/162)/(C416-E416+P416+Q416+N416+R416))</f>
        <v>2.224766753492778</v>
      </c>
    </row>
    <row r="417" spans="22:25" ht="15">
      <c r="V417" s="42"/>
      <c r="X417" s="28"/>
      <c r="Y417" s="28"/>
    </row>
    <row r="418" spans="1:25" ht="15.75">
      <c r="A418" s="6" t="s">
        <v>123</v>
      </c>
      <c r="C418" s="39" t="s">
        <v>124</v>
      </c>
      <c r="V418" s="42"/>
      <c r="X418" s="28"/>
      <c r="Y418" s="28"/>
    </row>
    <row r="419" spans="1:25" ht="15">
      <c r="A419" s="28">
        <v>1987</v>
      </c>
      <c r="B419" s="28">
        <v>125</v>
      </c>
      <c r="C419" s="28">
        <v>322</v>
      </c>
      <c r="D419" s="28">
        <v>42</v>
      </c>
      <c r="E419" s="28">
        <v>96</v>
      </c>
      <c r="F419" s="28">
        <v>40</v>
      </c>
      <c r="G419" s="28">
        <v>11</v>
      </c>
      <c r="H419" s="28">
        <v>10</v>
      </c>
      <c r="I419" s="28">
        <v>4</v>
      </c>
      <c r="J419" s="28">
        <v>16</v>
      </c>
      <c r="K419" s="28">
        <v>36</v>
      </c>
      <c r="L419" s="28">
        <v>3</v>
      </c>
      <c r="M419" s="28">
        <v>21</v>
      </c>
      <c r="N419" s="28">
        <v>2</v>
      </c>
      <c r="O419" s="28">
        <v>2</v>
      </c>
      <c r="P419" s="28">
        <v>6</v>
      </c>
      <c r="Q419" s="28">
        <v>4</v>
      </c>
      <c r="R419" s="28">
        <v>4</v>
      </c>
      <c r="S419" s="29">
        <f aca="true" t="shared" si="94" ref="S419:S428">E419/C419</f>
        <v>0.2981366459627329</v>
      </c>
      <c r="T419" s="29">
        <f aca="true" t="shared" si="95" ref="T419:T428">((I419*3)+(H419*2)+G419+E419)/C419</f>
        <v>0.43167701863354035</v>
      </c>
      <c r="U419" s="29">
        <f aca="true" t="shared" si="96" ref="U419:U428">(E419+J419+O419)/(C419+J419+O419+Q419)</f>
        <v>0.3313953488372093</v>
      </c>
      <c r="V419" s="42">
        <f t="shared" si="84"/>
        <v>350</v>
      </c>
      <c r="W419" s="28">
        <f t="shared" si="88"/>
        <v>139</v>
      </c>
      <c r="X419" s="30">
        <f t="shared" si="89"/>
        <v>49.30971428571429</v>
      </c>
      <c r="Y419" s="31">
        <f t="shared" si="90"/>
        <v>5.50149704840614</v>
      </c>
    </row>
    <row r="420" spans="1:25" ht="15">
      <c r="A420" s="28">
        <v>1988</v>
      </c>
      <c r="B420" s="28">
        <v>147</v>
      </c>
      <c r="C420" s="28">
        <v>566</v>
      </c>
      <c r="D420" s="28">
        <v>85</v>
      </c>
      <c r="E420" s="28">
        <v>171</v>
      </c>
      <c r="F420" s="28">
        <v>63</v>
      </c>
      <c r="G420" s="28">
        <v>27</v>
      </c>
      <c r="H420" s="28">
        <v>5</v>
      </c>
      <c r="I420" s="28">
        <v>14</v>
      </c>
      <c r="J420" s="28">
        <v>30</v>
      </c>
      <c r="K420" s="28">
        <v>83</v>
      </c>
      <c r="L420" s="28">
        <v>7</v>
      </c>
      <c r="M420" s="28">
        <v>23</v>
      </c>
      <c r="N420" s="28">
        <v>5</v>
      </c>
      <c r="O420" s="28">
        <v>6</v>
      </c>
      <c r="P420" s="28">
        <v>8</v>
      </c>
      <c r="Q420" s="28">
        <v>4</v>
      </c>
      <c r="R420" s="28">
        <v>8</v>
      </c>
      <c r="S420" s="29">
        <f t="shared" si="94"/>
        <v>0.30212014134275617</v>
      </c>
      <c r="T420" s="29">
        <f t="shared" si="95"/>
        <v>0.4416961130742049</v>
      </c>
      <c r="U420" s="29">
        <f t="shared" si="96"/>
        <v>0.3415841584158416</v>
      </c>
      <c r="V420" s="42">
        <f t="shared" si="84"/>
        <v>614</v>
      </c>
      <c r="W420" s="28">
        <f t="shared" si="88"/>
        <v>250</v>
      </c>
      <c r="X420" s="30">
        <f t="shared" si="89"/>
        <v>87.69811074918567</v>
      </c>
      <c r="Y420" s="31">
        <f t="shared" si="90"/>
        <v>5.637735691019079</v>
      </c>
    </row>
    <row r="421" spans="1:25" ht="15">
      <c r="A421" s="28">
        <v>1989</v>
      </c>
      <c r="B421" s="28">
        <v>148</v>
      </c>
      <c r="C421" s="28">
        <v>547</v>
      </c>
      <c r="D421" s="28">
        <v>65</v>
      </c>
      <c r="E421" s="28">
        <v>151</v>
      </c>
      <c r="F421" s="28">
        <v>51</v>
      </c>
      <c r="G421" s="28">
        <v>34</v>
      </c>
      <c r="H421" s="28">
        <v>7</v>
      </c>
      <c r="I421" s="28">
        <v>6</v>
      </c>
      <c r="J421" s="28">
        <v>33</v>
      </c>
      <c r="K421" s="28">
        <v>59</v>
      </c>
      <c r="L421" s="28">
        <v>5</v>
      </c>
      <c r="M421" s="28">
        <v>12</v>
      </c>
      <c r="N421" s="28">
        <v>3</v>
      </c>
      <c r="O421" s="28">
        <v>5</v>
      </c>
      <c r="P421" s="28">
        <v>9</v>
      </c>
      <c r="Q421" s="28">
        <v>4</v>
      </c>
      <c r="R421" s="28">
        <v>9</v>
      </c>
      <c r="S421" s="29">
        <f t="shared" si="94"/>
        <v>0.2760511882998172</v>
      </c>
      <c r="T421" s="29">
        <f t="shared" si="95"/>
        <v>0.396709323583181</v>
      </c>
      <c r="U421" s="29">
        <f t="shared" si="96"/>
        <v>0.32088285229202035</v>
      </c>
      <c r="V421" s="42">
        <f t="shared" si="84"/>
        <v>598</v>
      </c>
      <c r="W421" s="28">
        <f t="shared" si="88"/>
        <v>217</v>
      </c>
      <c r="X421" s="30">
        <f t="shared" si="89"/>
        <v>71.00127090301004</v>
      </c>
      <c r="Y421" s="31">
        <f t="shared" si="90"/>
        <v>4.553525687366439</v>
      </c>
    </row>
    <row r="422" spans="1:25" ht="15">
      <c r="A422" s="28">
        <v>1990</v>
      </c>
      <c r="B422" s="28">
        <v>129</v>
      </c>
      <c r="C422" s="28">
        <v>423</v>
      </c>
      <c r="D422" s="28">
        <v>37</v>
      </c>
      <c r="E422" s="28">
        <v>102</v>
      </c>
      <c r="F422" s="28">
        <v>40</v>
      </c>
      <c r="G422" s="28">
        <v>18</v>
      </c>
      <c r="H422" s="28">
        <v>5</v>
      </c>
      <c r="I422" s="28">
        <v>2</v>
      </c>
      <c r="J422" s="28">
        <v>32</v>
      </c>
      <c r="K422" s="28">
        <v>34</v>
      </c>
      <c r="L422" s="28">
        <v>1</v>
      </c>
      <c r="M422" s="28">
        <v>16</v>
      </c>
      <c r="N422" s="28">
        <v>4</v>
      </c>
      <c r="O422" s="28">
        <v>2</v>
      </c>
      <c r="P422" s="28">
        <v>2</v>
      </c>
      <c r="Q422" s="28">
        <v>3</v>
      </c>
      <c r="R422" s="28">
        <v>8</v>
      </c>
      <c r="S422" s="29">
        <f t="shared" si="94"/>
        <v>0.24113475177304963</v>
      </c>
      <c r="T422" s="29">
        <f t="shared" si="95"/>
        <v>0.3215130023640662</v>
      </c>
      <c r="U422" s="29">
        <f t="shared" si="96"/>
        <v>0.2956521739130435</v>
      </c>
      <c r="V422" s="42">
        <f t="shared" si="84"/>
        <v>462</v>
      </c>
      <c r="W422" s="28">
        <f t="shared" si="88"/>
        <v>136</v>
      </c>
      <c r="X422" s="30">
        <f t="shared" si="89"/>
        <v>41.80571428571428</v>
      </c>
      <c r="Y422" s="31">
        <f t="shared" si="90"/>
        <v>3.339509721048182</v>
      </c>
    </row>
    <row r="423" spans="1:25" ht="15">
      <c r="A423" s="28">
        <v>1991</v>
      </c>
      <c r="B423" s="28">
        <v>150</v>
      </c>
      <c r="C423" s="28">
        <v>527</v>
      </c>
      <c r="D423" s="28">
        <v>66</v>
      </c>
      <c r="E423" s="28">
        <v>140</v>
      </c>
      <c r="F423" s="28">
        <v>58</v>
      </c>
      <c r="G423" s="28">
        <v>19</v>
      </c>
      <c r="H423" s="28">
        <v>6</v>
      </c>
      <c r="I423" s="28">
        <v>8</v>
      </c>
      <c r="J423" s="28">
        <v>25</v>
      </c>
      <c r="K423" s="28">
        <v>51</v>
      </c>
      <c r="L423" s="28">
        <v>2</v>
      </c>
      <c r="M423" s="28">
        <v>23</v>
      </c>
      <c r="N423" s="28">
        <v>4</v>
      </c>
      <c r="O423" s="28">
        <v>3</v>
      </c>
      <c r="P423" s="28">
        <v>3</v>
      </c>
      <c r="Q423" s="28">
        <v>4</v>
      </c>
      <c r="R423" s="28">
        <v>8</v>
      </c>
      <c r="S423" s="29">
        <f t="shared" si="94"/>
        <v>0.2656546489563567</v>
      </c>
      <c r="T423" s="29">
        <f t="shared" si="95"/>
        <v>0.3700189753320683</v>
      </c>
      <c r="U423" s="29">
        <f t="shared" si="96"/>
        <v>0.3005366726296959</v>
      </c>
      <c r="V423" s="42">
        <f t="shared" si="84"/>
        <v>562</v>
      </c>
      <c r="W423" s="28">
        <f t="shared" si="88"/>
        <v>195</v>
      </c>
      <c r="X423" s="30">
        <f t="shared" si="89"/>
        <v>60.47914590747331</v>
      </c>
      <c r="Y423" s="31">
        <f t="shared" si="90"/>
        <v>4.022012166260541</v>
      </c>
    </row>
    <row r="424" spans="1:25" ht="15">
      <c r="A424" s="28">
        <v>1992</v>
      </c>
      <c r="B424" s="28">
        <v>124</v>
      </c>
      <c r="C424" s="28">
        <v>411</v>
      </c>
      <c r="D424" s="28">
        <v>48</v>
      </c>
      <c r="E424" s="28">
        <v>113</v>
      </c>
      <c r="F424" s="28">
        <v>45</v>
      </c>
      <c r="G424" s="28">
        <v>25</v>
      </c>
      <c r="H424" s="28">
        <v>6</v>
      </c>
      <c r="I424" s="28">
        <v>5</v>
      </c>
      <c r="J424" s="28">
        <v>17</v>
      </c>
      <c r="K424" s="28">
        <v>43</v>
      </c>
      <c r="L424" s="28">
        <v>5</v>
      </c>
      <c r="M424" s="28">
        <v>20</v>
      </c>
      <c r="N424" s="28">
        <v>13</v>
      </c>
      <c r="O424" s="28">
        <v>5</v>
      </c>
      <c r="P424" s="28">
        <v>3</v>
      </c>
      <c r="Q424" s="28">
        <v>4</v>
      </c>
      <c r="R424" s="28">
        <v>7</v>
      </c>
      <c r="S424" s="29">
        <f t="shared" si="94"/>
        <v>0.2749391727493917</v>
      </c>
      <c r="T424" s="29">
        <f t="shared" si="95"/>
        <v>0.40145985401459855</v>
      </c>
      <c r="U424" s="29">
        <f t="shared" si="96"/>
        <v>0.30892448512585813</v>
      </c>
      <c r="V424" s="42">
        <f t="shared" si="84"/>
        <v>440</v>
      </c>
      <c r="W424" s="28">
        <f t="shared" si="88"/>
        <v>165</v>
      </c>
      <c r="X424" s="30">
        <f t="shared" si="89"/>
        <v>48.28954545454545</v>
      </c>
      <c r="Y424" s="31">
        <f t="shared" si="90"/>
        <v>4.011746853146852</v>
      </c>
    </row>
    <row r="425" spans="1:25" ht="15">
      <c r="A425" s="28">
        <v>1993</v>
      </c>
      <c r="B425" s="28">
        <v>12</v>
      </c>
      <c r="C425" s="28">
        <v>30</v>
      </c>
      <c r="D425" s="28">
        <v>5</v>
      </c>
      <c r="E425" s="28">
        <v>8</v>
      </c>
      <c r="F425" s="28">
        <v>4</v>
      </c>
      <c r="G425" s="28">
        <v>2</v>
      </c>
      <c r="H425" s="28">
        <v>0</v>
      </c>
      <c r="I425" s="28">
        <v>0</v>
      </c>
      <c r="J425" s="28">
        <v>3</v>
      </c>
      <c r="K425" s="28">
        <v>3</v>
      </c>
      <c r="L425" s="28">
        <v>0</v>
      </c>
      <c r="M425" s="28">
        <v>0</v>
      </c>
      <c r="N425" s="28">
        <v>1</v>
      </c>
      <c r="O425" s="28">
        <v>0</v>
      </c>
      <c r="P425" s="28">
        <v>0</v>
      </c>
      <c r="Q425" s="28">
        <v>0</v>
      </c>
      <c r="R425" s="28">
        <v>0</v>
      </c>
      <c r="S425" s="29">
        <f t="shared" si="94"/>
        <v>0.26666666666666666</v>
      </c>
      <c r="T425" s="29">
        <f t="shared" si="95"/>
        <v>0.3333333333333333</v>
      </c>
      <c r="U425" s="29">
        <f t="shared" si="96"/>
        <v>0.3333333333333333</v>
      </c>
      <c r="V425" s="42">
        <f t="shared" si="84"/>
        <v>33</v>
      </c>
      <c r="W425" s="28">
        <f t="shared" si="88"/>
        <v>10</v>
      </c>
      <c r="X425" s="30">
        <f t="shared" si="89"/>
        <v>3.2666666666666666</v>
      </c>
      <c r="Y425" s="31">
        <f t="shared" si="90"/>
        <v>3.8347826086956522</v>
      </c>
    </row>
    <row r="426" spans="1:25" ht="15">
      <c r="A426" s="28">
        <v>1994</v>
      </c>
      <c r="B426" s="28">
        <v>56</v>
      </c>
      <c r="C426" s="28">
        <v>199</v>
      </c>
      <c r="D426" s="28">
        <v>29</v>
      </c>
      <c r="E426" s="28">
        <v>56</v>
      </c>
      <c r="F426" s="28">
        <v>19</v>
      </c>
      <c r="G426" s="28">
        <v>10</v>
      </c>
      <c r="H426" s="28">
        <v>1</v>
      </c>
      <c r="I426" s="28">
        <v>4</v>
      </c>
      <c r="J426" s="28">
        <v>5</v>
      </c>
      <c r="K426" s="28">
        <v>16</v>
      </c>
      <c r="L426" s="28">
        <v>0</v>
      </c>
      <c r="M426" s="28">
        <v>8</v>
      </c>
      <c r="N426" s="28">
        <v>3</v>
      </c>
      <c r="O426" s="28">
        <v>1</v>
      </c>
      <c r="P426" s="28">
        <v>2</v>
      </c>
      <c r="Q426" s="28">
        <v>3</v>
      </c>
      <c r="R426" s="28">
        <v>6</v>
      </c>
      <c r="S426" s="29">
        <f t="shared" si="94"/>
        <v>0.2814070351758794</v>
      </c>
      <c r="T426" s="29">
        <f t="shared" si="95"/>
        <v>0.4020100502512563</v>
      </c>
      <c r="U426" s="29">
        <f t="shared" si="96"/>
        <v>0.2980769230769231</v>
      </c>
      <c r="V426" s="42">
        <f t="shared" si="84"/>
        <v>210</v>
      </c>
      <c r="W426" s="28">
        <f t="shared" si="88"/>
        <v>80</v>
      </c>
      <c r="X426" s="30">
        <f t="shared" si="89"/>
        <v>22.290285714285716</v>
      </c>
      <c r="Y426" s="31">
        <f t="shared" si="90"/>
        <v>3.8333612374886266</v>
      </c>
    </row>
    <row r="427" spans="1:25" ht="15">
      <c r="A427" s="35">
        <v>1995</v>
      </c>
      <c r="B427" s="35">
        <v>5</v>
      </c>
      <c r="C427" s="35">
        <v>6</v>
      </c>
      <c r="D427" s="35">
        <v>0</v>
      </c>
      <c r="E427" s="35">
        <v>2</v>
      </c>
      <c r="F427" s="35">
        <v>0</v>
      </c>
      <c r="G427" s="35">
        <v>0</v>
      </c>
      <c r="H427" s="35">
        <v>1</v>
      </c>
      <c r="I427" s="35">
        <v>0</v>
      </c>
      <c r="J427" s="35">
        <v>0</v>
      </c>
      <c r="K427" s="35">
        <v>0</v>
      </c>
      <c r="L427" s="35">
        <v>0</v>
      </c>
      <c r="M427" s="35">
        <v>0</v>
      </c>
      <c r="N427" s="35">
        <v>0</v>
      </c>
      <c r="O427" s="35">
        <v>0</v>
      </c>
      <c r="P427" s="35">
        <v>0</v>
      </c>
      <c r="Q427" s="35">
        <v>0</v>
      </c>
      <c r="R427" s="35">
        <v>0</v>
      </c>
      <c r="S427" s="36">
        <f t="shared" si="94"/>
        <v>0.3333333333333333</v>
      </c>
      <c r="T427" s="36">
        <f t="shared" si="95"/>
        <v>0.6666666666666666</v>
      </c>
      <c r="U427" s="36">
        <f t="shared" si="96"/>
        <v>0.3333333333333333</v>
      </c>
      <c r="V427" s="35">
        <f t="shared" si="84"/>
        <v>6</v>
      </c>
      <c r="W427" s="35">
        <f t="shared" si="88"/>
        <v>4</v>
      </c>
      <c r="X427" s="37">
        <f t="shared" si="89"/>
        <v>1.3333333333333333</v>
      </c>
      <c r="Y427" s="38">
        <f t="shared" si="90"/>
        <v>9</v>
      </c>
    </row>
    <row r="428" spans="1:25" ht="15">
      <c r="A428" s="28" t="s">
        <v>259</v>
      </c>
      <c r="B428" s="28">
        <f>SUM(B419:B427)</f>
        <v>896</v>
      </c>
      <c r="C428" s="28">
        <f aca="true" t="shared" si="97" ref="C428:R428">SUM(C419:C427)</f>
        <v>3031</v>
      </c>
      <c r="D428" s="28">
        <f t="shared" si="97"/>
        <v>377</v>
      </c>
      <c r="E428" s="28">
        <f t="shared" si="97"/>
        <v>839</v>
      </c>
      <c r="F428" s="28">
        <f t="shared" si="97"/>
        <v>320</v>
      </c>
      <c r="G428" s="28">
        <f t="shared" si="97"/>
        <v>146</v>
      </c>
      <c r="H428" s="28">
        <f t="shared" si="97"/>
        <v>41</v>
      </c>
      <c r="I428" s="28">
        <f t="shared" si="97"/>
        <v>43</v>
      </c>
      <c r="J428" s="28">
        <f t="shared" si="97"/>
        <v>161</v>
      </c>
      <c r="K428" s="28">
        <f t="shared" si="97"/>
        <v>325</v>
      </c>
      <c r="L428" s="28">
        <f t="shared" si="97"/>
        <v>23</v>
      </c>
      <c r="M428" s="28">
        <f t="shared" si="97"/>
        <v>123</v>
      </c>
      <c r="N428" s="28">
        <f t="shared" si="97"/>
        <v>35</v>
      </c>
      <c r="O428" s="28">
        <f t="shared" si="97"/>
        <v>24</v>
      </c>
      <c r="P428" s="28">
        <f t="shared" si="97"/>
        <v>33</v>
      </c>
      <c r="Q428" s="28">
        <f t="shared" si="97"/>
        <v>26</v>
      </c>
      <c r="R428" s="28">
        <f t="shared" si="97"/>
        <v>50</v>
      </c>
      <c r="S428" s="29">
        <f t="shared" si="94"/>
        <v>0.2768063345430551</v>
      </c>
      <c r="T428" s="29">
        <f t="shared" si="95"/>
        <v>0.39458924447377103</v>
      </c>
      <c r="U428" s="29">
        <f t="shared" si="96"/>
        <v>0.3158544108574954</v>
      </c>
      <c r="V428" s="42">
        <f t="shared" si="84"/>
        <v>3275</v>
      </c>
      <c r="W428" s="28">
        <f t="shared" si="88"/>
        <v>1196</v>
      </c>
      <c r="X428" s="30">
        <f t="shared" si="89"/>
        <v>383.84026259541986</v>
      </c>
      <c r="Y428" s="31">
        <f t="shared" si="90"/>
        <v>4.436509884450487</v>
      </c>
    </row>
    <row r="429" spans="22:25" ht="15">
      <c r="V429" s="42"/>
      <c r="X429" s="28"/>
      <c r="Y429" s="28"/>
    </row>
    <row r="430" spans="1:25" ht="15.75">
      <c r="A430" s="6" t="s">
        <v>125</v>
      </c>
      <c r="C430" s="39" t="s">
        <v>114</v>
      </c>
      <c r="V430" s="42"/>
      <c r="X430" s="28"/>
      <c r="Y430" s="28"/>
    </row>
    <row r="431" spans="1:25" ht="15">
      <c r="A431" s="28">
        <v>1990</v>
      </c>
      <c r="B431" s="28">
        <v>103</v>
      </c>
      <c r="C431" s="28">
        <v>321</v>
      </c>
      <c r="D431" s="28">
        <v>28</v>
      </c>
      <c r="E431" s="28">
        <v>68</v>
      </c>
      <c r="F431" s="28">
        <v>28</v>
      </c>
      <c r="G431" s="28">
        <v>15</v>
      </c>
      <c r="H431" s="28">
        <v>2</v>
      </c>
      <c r="I431" s="28">
        <v>8</v>
      </c>
      <c r="J431" s="28">
        <v>15</v>
      </c>
      <c r="K431" s="28">
        <v>66</v>
      </c>
      <c r="L431" s="28">
        <v>6</v>
      </c>
      <c r="M431" s="28">
        <v>2</v>
      </c>
      <c r="N431" s="28">
        <v>1</v>
      </c>
      <c r="O431" s="28">
        <v>4</v>
      </c>
      <c r="P431" s="28">
        <v>0</v>
      </c>
      <c r="Q431" s="28">
        <v>0</v>
      </c>
      <c r="R431" s="28">
        <v>10</v>
      </c>
      <c r="S431" s="29">
        <f>E431/C431</f>
        <v>0.2118380062305296</v>
      </c>
      <c r="T431" s="29">
        <f>((I431*3)+(H431*2)+G431+E431)/C431</f>
        <v>0.34579439252336447</v>
      </c>
      <c r="U431" s="29">
        <f>(E431+J431+O431)/(C431+J431+O431+Q431)</f>
        <v>0.25588235294117645</v>
      </c>
      <c r="V431" s="42">
        <f t="shared" si="84"/>
        <v>340</v>
      </c>
      <c r="W431" s="28">
        <f t="shared" si="88"/>
        <v>111</v>
      </c>
      <c r="X431" s="30">
        <f t="shared" si="89"/>
        <v>26.14847058823529</v>
      </c>
      <c r="Y431" s="31">
        <f t="shared" si="90"/>
        <v>2.674275401069518</v>
      </c>
    </row>
    <row r="432" spans="1:25" ht="15">
      <c r="A432" s="35">
        <v>1991</v>
      </c>
      <c r="B432" s="35">
        <v>106</v>
      </c>
      <c r="C432" s="35">
        <v>401</v>
      </c>
      <c r="D432" s="35">
        <v>37</v>
      </c>
      <c r="E432" s="35">
        <v>119</v>
      </c>
      <c r="F432" s="35">
        <v>35</v>
      </c>
      <c r="G432" s="35">
        <v>18</v>
      </c>
      <c r="H432" s="35">
        <v>8</v>
      </c>
      <c r="I432" s="35">
        <v>6</v>
      </c>
      <c r="J432" s="35">
        <v>8</v>
      </c>
      <c r="K432" s="35">
        <v>80</v>
      </c>
      <c r="L432" s="35">
        <v>7</v>
      </c>
      <c r="M432" s="35">
        <v>8</v>
      </c>
      <c r="N432" s="35">
        <v>5</v>
      </c>
      <c r="O432" s="35">
        <v>8</v>
      </c>
      <c r="P432" s="35">
        <v>1</v>
      </c>
      <c r="Q432" s="35">
        <v>1</v>
      </c>
      <c r="R432" s="35">
        <v>11</v>
      </c>
      <c r="S432" s="36">
        <f>E432/C432</f>
        <v>0.2967581047381546</v>
      </c>
      <c r="T432" s="36">
        <f>((I432*3)+(H432*2)+G432+E432)/C432</f>
        <v>0.42643391521197005</v>
      </c>
      <c r="U432" s="36">
        <f>(E432+J432+O432)/(C432+J432+O432+Q432)</f>
        <v>0.3229665071770335</v>
      </c>
      <c r="V432" s="35">
        <f t="shared" si="84"/>
        <v>419</v>
      </c>
      <c r="W432" s="35">
        <f t="shared" si="88"/>
        <v>171</v>
      </c>
      <c r="X432" s="37">
        <f t="shared" si="89"/>
        <v>51.223961813842486</v>
      </c>
      <c r="Y432" s="38">
        <f t="shared" si="90"/>
        <v>4.610156563245824</v>
      </c>
    </row>
    <row r="433" spans="1:25" ht="15">
      <c r="A433" t="s">
        <v>259</v>
      </c>
      <c r="B433">
        <f>SUM(B431:B432)</f>
        <v>209</v>
      </c>
      <c r="C433">
        <f aca="true" t="shared" si="98" ref="C433:R433">SUM(C431:C432)</f>
        <v>722</v>
      </c>
      <c r="D433">
        <f t="shared" si="98"/>
        <v>65</v>
      </c>
      <c r="E433">
        <f t="shared" si="98"/>
        <v>187</v>
      </c>
      <c r="F433">
        <f t="shared" si="98"/>
        <v>63</v>
      </c>
      <c r="G433">
        <f t="shared" si="98"/>
        <v>33</v>
      </c>
      <c r="H433">
        <f t="shared" si="98"/>
        <v>10</v>
      </c>
      <c r="I433">
        <f t="shared" si="98"/>
        <v>14</v>
      </c>
      <c r="J433">
        <f t="shared" si="98"/>
        <v>23</v>
      </c>
      <c r="K433">
        <f t="shared" si="98"/>
        <v>146</v>
      </c>
      <c r="L433">
        <f t="shared" si="98"/>
        <v>13</v>
      </c>
      <c r="M433">
        <f t="shared" si="98"/>
        <v>10</v>
      </c>
      <c r="N433">
        <f t="shared" si="98"/>
        <v>6</v>
      </c>
      <c r="O433">
        <f t="shared" si="98"/>
        <v>12</v>
      </c>
      <c r="P433">
        <f t="shared" si="98"/>
        <v>1</v>
      </c>
      <c r="Q433">
        <f t="shared" si="98"/>
        <v>1</v>
      </c>
      <c r="R433">
        <f t="shared" si="98"/>
        <v>21</v>
      </c>
      <c r="S433" s="29">
        <f>E433/C433</f>
        <v>0.2590027700831025</v>
      </c>
      <c r="T433" s="29">
        <f>((I433*3)+(H433*2)+G433+E433)/C433</f>
        <v>0.39058171745152354</v>
      </c>
      <c r="U433" s="29">
        <f>(E433+J433+O433)/(C433+J433+O433+Q433)</f>
        <v>0.2928759894459103</v>
      </c>
      <c r="V433" s="42">
        <f t="shared" si="84"/>
        <v>759</v>
      </c>
      <c r="W433" s="28">
        <f t="shared" si="88"/>
        <v>282</v>
      </c>
      <c r="X433" s="30">
        <f t="shared" si="89"/>
        <v>76.39169960474308</v>
      </c>
      <c r="Y433" s="31">
        <f t="shared" si="90"/>
        <v>3.6570494491632326</v>
      </c>
    </row>
    <row r="434" spans="22:25" ht="15">
      <c r="V434" s="42"/>
      <c r="X434" s="28"/>
      <c r="Y434" s="28"/>
    </row>
    <row r="435" spans="1:25" ht="15.75">
      <c r="A435" s="6" t="s">
        <v>126</v>
      </c>
      <c r="C435" s="39" t="s">
        <v>127</v>
      </c>
      <c r="V435" s="42"/>
      <c r="X435" s="28"/>
      <c r="Y435" s="28"/>
    </row>
    <row r="436" spans="1:25" ht="15">
      <c r="A436" s="28">
        <v>1982</v>
      </c>
      <c r="B436" s="28">
        <v>146</v>
      </c>
      <c r="C436" s="28">
        <v>557</v>
      </c>
      <c r="D436" s="28">
        <v>65</v>
      </c>
      <c r="E436" s="28">
        <v>152</v>
      </c>
      <c r="F436" s="28">
        <v>74</v>
      </c>
      <c r="G436" s="28">
        <v>19</v>
      </c>
      <c r="H436" s="28">
        <v>6</v>
      </c>
      <c r="I436" s="28">
        <v>12</v>
      </c>
      <c r="J436" s="28">
        <v>35</v>
      </c>
      <c r="K436" s="28">
        <v>83</v>
      </c>
      <c r="L436" s="28">
        <v>4</v>
      </c>
      <c r="M436" s="28">
        <v>7</v>
      </c>
      <c r="N436" s="28">
        <v>4</v>
      </c>
      <c r="O436" s="28">
        <v>4</v>
      </c>
      <c r="P436" s="28">
        <v>7</v>
      </c>
      <c r="Q436" s="28">
        <v>3</v>
      </c>
      <c r="R436" s="28">
        <v>21</v>
      </c>
      <c r="S436" s="29">
        <f>E436/C436</f>
        <v>0.27289048473967686</v>
      </c>
      <c r="T436" s="29">
        <f>((I436*3)+(H436*2)+G436+E436)/C436</f>
        <v>0.39317773788150806</v>
      </c>
      <c r="U436" s="29">
        <f>(E436+J436+O436)/(C436+J436+O436+Q436)</f>
        <v>0.31886477462437396</v>
      </c>
      <c r="V436" s="42">
        <f t="shared" si="84"/>
        <v>606</v>
      </c>
      <c r="W436" s="28">
        <f t="shared" si="88"/>
        <v>219</v>
      </c>
      <c r="X436" s="30">
        <f t="shared" si="89"/>
        <v>65.18924092409242</v>
      </c>
      <c r="Y436" s="31">
        <f t="shared" si="90"/>
        <v>4.000248874887489</v>
      </c>
    </row>
    <row r="437" spans="1:25" ht="15">
      <c r="A437" s="35">
        <v>1983</v>
      </c>
      <c r="B437" s="35">
        <v>40</v>
      </c>
      <c r="C437" s="35">
        <v>86</v>
      </c>
      <c r="D437" s="35">
        <v>15</v>
      </c>
      <c r="E437" s="35">
        <v>24</v>
      </c>
      <c r="F437" s="35">
        <v>18</v>
      </c>
      <c r="G437" s="35">
        <v>8</v>
      </c>
      <c r="H437" s="35">
        <v>3</v>
      </c>
      <c r="I437" s="35">
        <v>2</v>
      </c>
      <c r="J437" s="35">
        <v>3</v>
      </c>
      <c r="K437" s="35">
        <v>14</v>
      </c>
      <c r="L437" s="35">
        <v>4</v>
      </c>
      <c r="M437" s="35">
        <v>1</v>
      </c>
      <c r="N437" s="35">
        <v>0</v>
      </c>
      <c r="O437" s="35">
        <v>0</v>
      </c>
      <c r="P437" s="35">
        <v>0</v>
      </c>
      <c r="Q437" s="35">
        <v>0</v>
      </c>
      <c r="R437" s="35">
        <v>13</v>
      </c>
      <c r="S437" s="36">
        <f>E437/C437</f>
        <v>0.27906976744186046</v>
      </c>
      <c r="T437" s="36">
        <f>((I437*3)+(H437*2)+G437+E437)/C437</f>
        <v>0.5116279069767442</v>
      </c>
      <c r="U437" s="36">
        <f>(E437+J437+O437)/(C437+J437+O437+Q437)</f>
        <v>0.30337078651685395</v>
      </c>
      <c r="V437" s="35">
        <f t="shared" si="84"/>
        <v>89</v>
      </c>
      <c r="W437" s="35">
        <f t="shared" si="88"/>
        <v>44</v>
      </c>
      <c r="X437" s="37">
        <f t="shared" si="89"/>
        <v>7.1258426966292125</v>
      </c>
      <c r="Y437" s="38">
        <f t="shared" si="90"/>
        <v>2.5653033707865167</v>
      </c>
    </row>
    <row r="438" spans="1:25" ht="15">
      <c r="A438" s="28" t="s">
        <v>259</v>
      </c>
      <c r="B438" s="28">
        <f>SUM(B436:B437)</f>
        <v>186</v>
      </c>
      <c r="C438" s="28">
        <f aca="true" t="shared" si="99" ref="C438:R438">SUM(C436:C437)</f>
        <v>643</v>
      </c>
      <c r="D438" s="28">
        <f t="shared" si="99"/>
        <v>80</v>
      </c>
      <c r="E438" s="28">
        <f t="shared" si="99"/>
        <v>176</v>
      </c>
      <c r="F438" s="28">
        <f t="shared" si="99"/>
        <v>92</v>
      </c>
      <c r="G438" s="28">
        <f t="shared" si="99"/>
        <v>27</v>
      </c>
      <c r="H438" s="28">
        <f t="shared" si="99"/>
        <v>9</v>
      </c>
      <c r="I438" s="28">
        <f t="shared" si="99"/>
        <v>14</v>
      </c>
      <c r="J438" s="28">
        <f t="shared" si="99"/>
        <v>38</v>
      </c>
      <c r="K438" s="28">
        <f t="shared" si="99"/>
        <v>97</v>
      </c>
      <c r="L438" s="28">
        <f t="shared" si="99"/>
        <v>8</v>
      </c>
      <c r="M438" s="28">
        <f t="shared" si="99"/>
        <v>8</v>
      </c>
      <c r="N438" s="28">
        <f t="shared" si="99"/>
        <v>4</v>
      </c>
      <c r="O438" s="28">
        <f t="shared" si="99"/>
        <v>4</v>
      </c>
      <c r="P438" s="28">
        <f t="shared" si="99"/>
        <v>7</v>
      </c>
      <c r="Q438" s="28">
        <f t="shared" si="99"/>
        <v>3</v>
      </c>
      <c r="R438" s="28">
        <f t="shared" si="99"/>
        <v>34</v>
      </c>
      <c r="S438" s="29">
        <f>E438/C438</f>
        <v>0.2737169517884914</v>
      </c>
      <c r="T438" s="29">
        <f>((I438*3)+(H438*2)+G438+E438)/C438</f>
        <v>0.40902021772939345</v>
      </c>
      <c r="U438" s="29">
        <f>(E438+J438+O438)/(C438+J438+O438+Q438)</f>
        <v>0.3168604651162791</v>
      </c>
      <c r="V438" s="42">
        <f t="shared" si="84"/>
        <v>695</v>
      </c>
      <c r="W438" s="28">
        <f t="shared" si="88"/>
        <v>263</v>
      </c>
      <c r="X438" s="30">
        <f t="shared" si="89"/>
        <v>73.36748201438849</v>
      </c>
      <c r="Y438" s="31">
        <f t="shared" si="90"/>
        <v>3.8464505133757068</v>
      </c>
    </row>
    <row r="439" spans="22:25" ht="15">
      <c r="V439" s="42"/>
      <c r="X439" s="28"/>
      <c r="Y439" s="28"/>
    </row>
    <row r="440" spans="1:25" ht="15.75">
      <c r="A440" s="6" t="s">
        <v>128</v>
      </c>
      <c r="C440" s="40" t="s">
        <v>129</v>
      </c>
      <c r="V440" s="42"/>
      <c r="X440" s="28"/>
      <c r="Y440" s="28"/>
    </row>
    <row r="441" spans="1:25" ht="15">
      <c r="A441" s="28">
        <v>2008</v>
      </c>
      <c r="B441" s="28">
        <v>11</v>
      </c>
      <c r="C441" s="28">
        <v>26</v>
      </c>
      <c r="D441" s="28">
        <v>0</v>
      </c>
      <c r="E441" s="28">
        <v>6</v>
      </c>
      <c r="F441" s="28">
        <v>3</v>
      </c>
      <c r="G441" s="28">
        <v>1</v>
      </c>
      <c r="H441" s="28">
        <v>0</v>
      </c>
      <c r="I441" s="28">
        <v>0</v>
      </c>
      <c r="J441" s="28">
        <v>4</v>
      </c>
      <c r="K441" s="28">
        <v>6</v>
      </c>
      <c r="L441" s="28">
        <v>0</v>
      </c>
      <c r="M441" s="28">
        <v>0</v>
      </c>
      <c r="N441" s="28">
        <v>0</v>
      </c>
      <c r="O441" s="28">
        <v>0</v>
      </c>
      <c r="P441" s="28">
        <v>0</v>
      </c>
      <c r="Q441" s="28">
        <v>1</v>
      </c>
      <c r="R441" s="28">
        <v>0</v>
      </c>
      <c r="S441" s="29">
        <f>E441/C441</f>
        <v>0.23076923076923078</v>
      </c>
      <c r="T441" s="29">
        <f>((I441*3)+(H441*2)+G441+E441)/C441</f>
        <v>0.2692307692307692</v>
      </c>
      <c r="U441" s="29">
        <f>(E441+J441+O441)/(C441+J441+O441+Q441)</f>
        <v>0.3225806451612903</v>
      </c>
      <c r="V441" s="42">
        <f t="shared" si="84"/>
        <v>31</v>
      </c>
      <c r="W441" s="28">
        <f t="shared" si="88"/>
        <v>7</v>
      </c>
      <c r="X441" s="30">
        <f t="shared" si="89"/>
        <v>2.7612903225806456</v>
      </c>
      <c r="Y441" s="31">
        <f t="shared" si="90"/>
        <v>3.550230414746544</v>
      </c>
    </row>
    <row r="442" spans="1:25" ht="15">
      <c r="A442" s="35">
        <v>2009</v>
      </c>
      <c r="B442" s="35">
        <v>3</v>
      </c>
      <c r="C442" s="35">
        <v>3</v>
      </c>
      <c r="D442" s="35">
        <v>0</v>
      </c>
      <c r="E442" s="35">
        <v>1</v>
      </c>
      <c r="F442" s="35">
        <v>0</v>
      </c>
      <c r="G442" s="35">
        <v>0</v>
      </c>
      <c r="H442" s="35">
        <v>0</v>
      </c>
      <c r="I442" s="35">
        <v>0</v>
      </c>
      <c r="J442" s="35">
        <v>1</v>
      </c>
      <c r="K442" s="35">
        <v>1</v>
      </c>
      <c r="L442" s="35">
        <v>0</v>
      </c>
      <c r="M442" s="35">
        <v>0</v>
      </c>
      <c r="N442" s="35">
        <v>0</v>
      </c>
      <c r="O442" s="35">
        <v>0</v>
      </c>
      <c r="P442" s="35">
        <v>0</v>
      </c>
      <c r="Q442" s="35">
        <v>0</v>
      </c>
      <c r="R442" s="35">
        <v>0</v>
      </c>
      <c r="S442" s="36">
        <f>E442/C442</f>
        <v>0.3333333333333333</v>
      </c>
      <c r="T442" s="36">
        <f>((I442*3)+(H442*2)+G442+E442)/C442</f>
        <v>0.3333333333333333</v>
      </c>
      <c r="U442" s="36">
        <f>(E442+J442+O442)/(C442+J442+O442+Q442)</f>
        <v>0.5</v>
      </c>
      <c r="V442" s="35">
        <f>(C442+J442+O442+P442+Q442)</f>
        <v>4</v>
      </c>
      <c r="W442" s="35">
        <f>E442+G442+(H442*2)+(I442*3)</f>
        <v>1</v>
      </c>
      <c r="X442" s="37">
        <f>((E442+J442+O442-N442-R442)*(W442+(0.26*(J442+O442)+(0.52*(P442+Q442+M442))))/(C442+J442+O442+P442+Q442))</f>
        <v>0.63</v>
      </c>
      <c r="Y442" s="38">
        <f>(((X442*(3*1458))/162)/(C442-E442+P442+Q442+N442+R442))</f>
        <v>8.504999999999999</v>
      </c>
    </row>
    <row r="443" spans="1:25" ht="15">
      <c r="A443" s="28" t="s">
        <v>259</v>
      </c>
      <c r="B443" s="28">
        <f>SUM(B441:B442)</f>
        <v>14</v>
      </c>
      <c r="C443" s="28">
        <f aca="true" t="shared" si="100" ref="C443:R443">SUM(C441:C442)</f>
        <v>29</v>
      </c>
      <c r="D443" s="28">
        <f t="shared" si="100"/>
        <v>0</v>
      </c>
      <c r="E443" s="28">
        <f t="shared" si="100"/>
        <v>7</v>
      </c>
      <c r="F443" s="28">
        <f t="shared" si="100"/>
        <v>3</v>
      </c>
      <c r="G443" s="28">
        <f t="shared" si="100"/>
        <v>1</v>
      </c>
      <c r="H443" s="28">
        <f t="shared" si="100"/>
        <v>0</v>
      </c>
      <c r="I443" s="28">
        <f t="shared" si="100"/>
        <v>0</v>
      </c>
      <c r="J443" s="28">
        <f t="shared" si="100"/>
        <v>5</v>
      </c>
      <c r="K443" s="28">
        <f t="shared" si="100"/>
        <v>7</v>
      </c>
      <c r="L443" s="28">
        <f t="shared" si="100"/>
        <v>0</v>
      </c>
      <c r="M443" s="28">
        <f t="shared" si="100"/>
        <v>0</v>
      </c>
      <c r="N443" s="28">
        <f t="shared" si="100"/>
        <v>0</v>
      </c>
      <c r="O443" s="28">
        <f t="shared" si="100"/>
        <v>0</v>
      </c>
      <c r="P443" s="28">
        <f t="shared" si="100"/>
        <v>0</v>
      </c>
      <c r="Q443" s="28">
        <f t="shared" si="100"/>
        <v>1</v>
      </c>
      <c r="R443" s="28">
        <f t="shared" si="100"/>
        <v>0</v>
      </c>
      <c r="S443" s="29">
        <f>E443/C443</f>
        <v>0.2413793103448276</v>
      </c>
      <c r="T443" s="29">
        <f>((I443*3)+(H443*2)+G443+E443)/C443</f>
        <v>0.27586206896551724</v>
      </c>
      <c r="U443" s="29">
        <f>(E443+J443+O443)/(C443+J443+O443+Q443)</f>
        <v>0.34285714285714286</v>
      </c>
      <c r="V443" s="42">
        <f>(C443+J443+O443+P443+Q443)</f>
        <v>35</v>
      </c>
      <c r="W443" s="28">
        <f>E443+G443+(H443*2)+(I443*3)</f>
        <v>8</v>
      </c>
      <c r="X443" s="30">
        <f>((E443+J443+O443-N443-R443)*(W443+(0.26*(J443+O443)+(0.52*(P443+Q443+M443))))/(C443+J443+O443+P443+Q443))</f>
        <v>3.366857142857143</v>
      </c>
      <c r="Y443" s="31">
        <f>(((X443*(3*1458))/162)/(C443-E443+P443+Q443+N443+R443))</f>
        <v>3.9523975155279505</v>
      </c>
    </row>
    <row r="444" spans="22:25" ht="15">
      <c r="V444" s="42"/>
      <c r="X444" s="28"/>
      <c r="Y444" s="28"/>
    </row>
    <row r="445" spans="1:25" ht="15.75">
      <c r="A445" s="6" t="s">
        <v>130</v>
      </c>
      <c r="C445" s="40">
        <v>1982</v>
      </c>
      <c r="V445" s="42"/>
      <c r="X445" s="28"/>
      <c r="Y445" s="28"/>
    </row>
    <row r="446" spans="1:25" ht="15">
      <c r="A446" s="28">
        <v>1982</v>
      </c>
      <c r="B446" s="28">
        <v>24</v>
      </c>
      <c r="C446" s="28">
        <v>55</v>
      </c>
      <c r="D446" s="28">
        <v>2</v>
      </c>
      <c r="E446" s="28">
        <v>12</v>
      </c>
      <c r="F446" s="28">
        <v>4</v>
      </c>
      <c r="G446" s="28">
        <v>4</v>
      </c>
      <c r="H446" s="28">
        <v>1</v>
      </c>
      <c r="I446" s="28">
        <v>0</v>
      </c>
      <c r="J446" s="28">
        <v>5</v>
      </c>
      <c r="K446" s="28">
        <v>11</v>
      </c>
      <c r="L446" s="28">
        <v>5</v>
      </c>
      <c r="M446" s="28">
        <v>0</v>
      </c>
      <c r="N446" s="28">
        <v>0</v>
      </c>
      <c r="O446" s="28">
        <v>0</v>
      </c>
      <c r="P446" s="28">
        <v>0</v>
      </c>
      <c r="Q446" s="28">
        <v>1</v>
      </c>
      <c r="R446" s="28">
        <v>2</v>
      </c>
      <c r="S446" s="29">
        <f>E446/C446</f>
        <v>0.21818181818181817</v>
      </c>
      <c r="T446" s="29">
        <f>(I446*3+H446*2+G446+E446)/C446</f>
        <v>0.32727272727272727</v>
      </c>
      <c r="U446" s="29">
        <f>(E446+J446+O446)/(C446+J446+O446+Q446)</f>
        <v>0.2786885245901639</v>
      </c>
      <c r="V446" s="42">
        <f t="shared" si="84"/>
        <v>61</v>
      </c>
      <c r="W446" s="28">
        <f t="shared" si="88"/>
        <v>18</v>
      </c>
      <c r="X446" s="30">
        <f t="shared" si="89"/>
        <v>4.8737704918032785</v>
      </c>
      <c r="Y446" s="31">
        <f t="shared" si="90"/>
        <v>2.860691375623663</v>
      </c>
    </row>
    <row r="447" spans="22:25" ht="15">
      <c r="V447" s="42"/>
      <c r="X447" s="28"/>
      <c r="Y447" s="28"/>
    </row>
    <row r="448" spans="1:25" ht="15.75">
      <c r="A448" s="6" t="s">
        <v>131</v>
      </c>
      <c r="C448" s="40">
        <v>1998</v>
      </c>
      <c r="V448" s="42"/>
      <c r="X448" s="28"/>
      <c r="Y448" s="28"/>
    </row>
    <row r="449" spans="1:25" ht="15">
      <c r="A449" s="28">
        <v>1998</v>
      </c>
      <c r="B449" s="28">
        <v>104</v>
      </c>
      <c r="C449" s="28">
        <v>219</v>
      </c>
      <c r="D449" s="28">
        <v>22</v>
      </c>
      <c r="E449" s="28">
        <v>59</v>
      </c>
      <c r="F449" s="28">
        <v>17</v>
      </c>
      <c r="G449" s="28">
        <v>6</v>
      </c>
      <c r="H449" s="28">
        <v>2</v>
      </c>
      <c r="I449" s="28">
        <v>1</v>
      </c>
      <c r="J449" s="28">
        <v>18</v>
      </c>
      <c r="K449" s="28">
        <v>46</v>
      </c>
      <c r="L449" s="28">
        <v>5</v>
      </c>
      <c r="M449" s="28">
        <v>1</v>
      </c>
      <c r="N449" s="28">
        <v>0</v>
      </c>
      <c r="O449" s="28">
        <v>0</v>
      </c>
      <c r="P449" s="28">
        <v>3</v>
      </c>
      <c r="Q449" s="28">
        <v>1</v>
      </c>
      <c r="R449" s="28">
        <v>10</v>
      </c>
      <c r="S449" s="29">
        <f>E449/C449</f>
        <v>0.2694063926940639</v>
      </c>
      <c r="T449" s="29">
        <f>((I449*3)+(H449*2)+G449+E449)/C449</f>
        <v>0.3287671232876712</v>
      </c>
      <c r="U449" s="29">
        <f>(E449+J449+O449)/(C449+J449+O449+Q449)</f>
        <v>0.3235294117647059</v>
      </c>
      <c r="V449" s="42">
        <f t="shared" si="84"/>
        <v>241</v>
      </c>
      <c r="W449" s="28">
        <f t="shared" si="88"/>
        <v>72</v>
      </c>
      <c r="X449" s="30">
        <f t="shared" si="89"/>
        <v>22.040497925311204</v>
      </c>
      <c r="Y449" s="31">
        <f t="shared" si="90"/>
        <v>3.420077264272428</v>
      </c>
    </row>
    <row r="450" spans="22:25" ht="15">
      <c r="V450" s="42"/>
      <c r="X450" s="28"/>
      <c r="Y450" s="28"/>
    </row>
    <row r="451" spans="1:25" ht="15.75">
      <c r="A451" s="6" t="s">
        <v>132</v>
      </c>
      <c r="C451" s="39" t="s">
        <v>133</v>
      </c>
      <c r="V451" s="42"/>
      <c r="X451" s="28"/>
      <c r="Y451" s="28"/>
    </row>
    <row r="452" spans="1:25" ht="15">
      <c r="A452" s="28">
        <v>2005</v>
      </c>
      <c r="B452" s="28">
        <v>108</v>
      </c>
      <c r="C452" s="28">
        <v>361</v>
      </c>
      <c r="D452" s="28">
        <v>56</v>
      </c>
      <c r="E452" s="28">
        <v>90</v>
      </c>
      <c r="F452" s="28">
        <v>53</v>
      </c>
      <c r="G452" s="28">
        <v>21</v>
      </c>
      <c r="H452" s="28">
        <v>3</v>
      </c>
      <c r="I452" s="28">
        <v>11</v>
      </c>
      <c r="J452" s="28">
        <v>28</v>
      </c>
      <c r="K452" s="28">
        <v>88</v>
      </c>
      <c r="L452" s="28">
        <v>6</v>
      </c>
      <c r="M452" s="28">
        <v>4</v>
      </c>
      <c r="N452" s="28">
        <v>1</v>
      </c>
      <c r="O452" s="28">
        <v>5</v>
      </c>
      <c r="P452" s="28">
        <v>0</v>
      </c>
      <c r="Q452" s="28">
        <v>3</v>
      </c>
      <c r="R452" s="28">
        <v>9</v>
      </c>
      <c r="S452" s="29">
        <f aca="true" t="shared" si="101" ref="S452:S459">E452/C452</f>
        <v>0.24930747922437674</v>
      </c>
      <c r="T452" s="29">
        <f aca="true" t="shared" si="102" ref="T452:T459">((I452*3)+(H452*2)+G452+E452)/C452</f>
        <v>0.4155124653739612</v>
      </c>
      <c r="U452" s="29">
        <f aca="true" t="shared" si="103" ref="U452:U459">(E452+J452+O452)/(C452+J452+O452+Q452)</f>
        <v>0.30982367758186397</v>
      </c>
      <c r="V452" s="42">
        <f t="shared" si="84"/>
        <v>397</v>
      </c>
      <c r="W452" s="28">
        <f t="shared" si="88"/>
        <v>150</v>
      </c>
      <c r="X452" s="30">
        <f t="shared" si="89"/>
        <v>46.17345088161209</v>
      </c>
      <c r="Y452" s="31">
        <f t="shared" si="90"/>
        <v>4.389729485223685</v>
      </c>
    </row>
    <row r="453" spans="1:25" ht="15">
      <c r="A453" s="28">
        <v>2006</v>
      </c>
      <c r="B453" s="28">
        <v>121</v>
      </c>
      <c r="C453" s="28">
        <v>451</v>
      </c>
      <c r="D453" s="28">
        <v>57</v>
      </c>
      <c r="E453" s="28">
        <v>139</v>
      </c>
      <c r="F453" s="28">
        <v>80</v>
      </c>
      <c r="G453" s="28">
        <v>28</v>
      </c>
      <c r="H453" s="28">
        <v>4</v>
      </c>
      <c r="I453" s="28">
        <v>16</v>
      </c>
      <c r="J453" s="28">
        <v>33</v>
      </c>
      <c r="K453" s="28">
        <v>81</v>
      </c>
      <c r="L453" s="28">
        <v>0</v>
      </c>
      <c r="M453" s="28">
        <v>12</v>
      </c>
      <c r="N453" s="28">
        <v>4</v>
      </c>
      <c r="O453" s="28">
        <v>8</v>
      </c>
      <c r="P453" s="28">
        <v>1</v>
      </c>
      <c r="Q453" s="28">
        <v>5</v>
      </c>
      <c r="R453" s="28">
        <v>10</v>
      </c>
      <c r="S453" s="29">
        <f t="shared" si="101"/>
        <v>0.3082039911308204</v>
      </c>
      <c r="T453" s="29">
        <f t="shared" si="102"/>
        <v>0.49445676274944567</v>
      </c>
      <c r="U453" s="29">
        <f t="shared" si="103"/>
        <v>0.36217303822937624</v>
      </c>
      <c r="V453" s="42">
        <f t="shared" si="84"/>
        <v>498</v>
      </c>
      <c r="W453" s="28">
        <f t="shared" si="88"/>
        <v>223</v>
      </c>
      <c r="X453" s="30">
        <f t="shared" si="89"/>
        <v>81.00666666666666</v>
      </c>
      <c r="Y453" s="31">
        <f t="shared" si="90"/>
        <v>6.58789156626506</v>
      </c>
    </row>
    <row r="454" spans="1:25" ht="15">
      <c r="A454" s="28">
        <v>2007</v>
      </c>
      <c r="B454" s="28">
        <v>162</v>
      </c>
      <c r="C454" s="28">
        <v>615</v>
      </c>
      <c r="D454" s="28">
        <v>94</v>
      </c>
      <c r="E454" s="28">
        <v>165</v>
      </c>
      <c r="F454" s="28">
        <v>96</v>
      </c>
      <c r="G454" s="28">
        <v>45</v>
      </c>
      <c r="H454" s="28">
        <v>4</v>
      </c>
      <c r="I454" s="28">
        <v>25</v>
      </c>
      <c r="J454" s="28">
        <v>48</v>
      </c>
      <c r="K454" s="28">
        <v>109</v>
      </c>
      <c r="L454" s="28">
        <v>10</v>
      </c>
      <c r="M454" s="28">
        <v>11</v>
      </c>
      <c r="N454" s="28">
        <v>3</v>
      </c>
      <c r="O454" s="28">
        <v>21</v>
      </c>
      <c r="P454" s="28">
        <v>0</v>
      </c>
      <c r="Q454" s="28">
        <v>4</v>
      </c>
      <c r="R454" s="28">
        <v>16</v>
      </c>
      <c r="S454" s="29">
        <f t="shared" si="101"/>
        <v>0.2682926829268293</v>
      </c>
      <c r="T454" s="29">
        <f t="shared" si="102"/>
        <v>0.4764227642276423</v>
      </c>
      <c r="U454" s="29">
        <f t="shared" si="103"/>
        <v>0.34011627906976744</v>
      </c>
      <c r="V454" s="42">
        <f aca="true" t="shared" si="104" ref="V454:V523">(C454+J454+O454+P454+Q454)</f>
        <v>688</v>
      </c>
      <c r="W454" s="28">
        <f t="shared" si="88"/>
        <v>293</v>
      </c>
      <c r="X454" s="30">
        <f t="shared" si="89"/>
        <v>99.60625</v>
      </c>
      <c r="Y454" s="31">
        <f t="shared" si="90"/>
        <v>5.685769027484144</v>
      </c>
    </row>
    <row r="455" spans="1:25" ht="15">
      <c r="A455" s="42">
        <v>2008</v>
      </c>
      <c r="B455" s="42">
        <v>162</v>
      </c>
      <c r="C455" s="42">
        <v>623</v>
      </c>
      <c r="D455" s="42">
        <v>113</v>
      </c>
      <c r="E455" s="42">
        <v>201</v>
      </c>
      <c r="F455" s="42">
        <v>131</v>
      </c>
      <c r="G455" s="42">
        <v>41</v>
      </c>
      <c r="H455" s="42">
        <v>8</v>
      </c>
      <c r="I455" s="42">
        <v>40</v>
      </c>
      <c r="J455" s="42">
        <v>74</v>
      </c>
      <c r="K455" s="42">
        <v>123</v>
      </c>
      <c r="L455" s="42">
        <v>2</v>
      </c>
      <c r="M455" s="42">
        <v>12</v>
      </c>
      <c r="N455" s="42">
        <v>0</v>
      </c>
      <c r="O455" s="42">
        <v>9</v>
      </c>
      <c r="P455" s="42">
        <v>0</v>
      </c>
      <c r="Q455" s="42">
        <v>2</v>
      </c>
      <c r="R455" s="42">
        <v>14</v>
      </c>
      <c r="S455" s="46">
        <f t="shared" si="101"/>
        <v>0.32263242375601925</v>
      </c>
      <c r="T455" s="46">
        <f t="shared" si="102"/>
        <v>0.6067415730337079</v>
      </c>
      <c r="U455" s="46">
        <f t="shared" si="103"/>
        <v>0.4011299435028249</v>
      </c>
      <c r="V455" s="42">
        <f t="shared" si="104"/>
        <v>708</v>
      </c>
      <c r="W455" s="42">
        <f t="shared" si="88"/>
        <v>378</v>
      </c>
      <c r="X455" s="47">
        <f t="shared" si="89"/>
        <v>155.15847457627117</v>
      </c>
      <c r="Y455" s="48">
        <f t="shared" si="90"/>
        <v>9.564563501276991</v>
      </c>
    </row>
    <row r="456" spans="1:25" ht="15">
      <c r="A456" s="42">
        <v>2009</v>
      </c>
      <c r="B456" s="42">
        <v>153</v>
      </c>
      <c r="C456" s="42">
        <v>582</v>
      </c>
      <c r="D456" s="42">
        <v>89</v>
      </c>
      <c r="E456" s="42">
        <v>177</v>
      </c>
      <c r="F456" s="42">
        <v>110</v>
      </c>
      <c r="G456" s="42">
        <v>45</v>
      </c>
      <c r="H456" s="42">
        <v>1</v>
      </c>
      <c r="I456" s="42">
        <v>27</v>
      </c>
      <c r="J456" s="42">
        <v>78</v>
      </c>
      <c r="K456" s="42">
        <v>117</v>
      </c>
      <c r="L456" s="42">
        <v>3</v>
      </c>
      <c r="M456" s="42">
        <v>23</v>
      </c>
      <c r="N456" s="42">
        <v>4</v>
      </c>
      <c r="O456" s="42">
        <v>8</v>
      </c>
      <c r="P456" s="42">
        <v>0</v>
      </c>
      <c r="Q456" s="42">
        <v>8</v>
      </c>
      <c r="R456" s="42">
        <v>11</v>
      </c>
      <c r="S456" s="46">
        <f t="shared" si="101"/>
        <v>0.30412371134020616</v>
      </c>
      <c r="T456" s="46">
        <f t="shared" si="102"/>
        <v>0.5240549828178694</v>
      </c>
      <c r="U456" s="46">
        <f t="shared" si="103"/>
        <v>0.3890532544378698</v>
      </c>
      <c r="V456" s="42">
        <f t="shared" si="104"/>
        <v>676</v>
      </c>
      <c r="W456" s="42">
        <f t="shared" si="88"/>
        <v>305</v>
      </c>
      <c r="X456" s="47">
        <f t="shared" si="89"/>
        <v>126.01041420118344</v>
      </c>
      <c r="Y456" s="48">
        <f t="shared" si="90"/>
        <v>7.949255101476525</v>
      </c>
    </row>
    <row r="457" spans="1:25" ht="15">
      <c r="A457" s="42">
        <v>2010</v>
      </c>
      <c r="B457" s="42">
        <v>161</v>
      </c>
      <c r="C457" s="42">
        <v>632</v>
      </c>
      <c r="D457" s="42">
        <v>108</v>
      </c>
      <c r="E457" s="42">
        <v>191</v>
      </c>
      <c r="F457" s="42">
        <v>122</v>
      </c>
      <c r="G457" s="42">
        <v>45</v>
      </c>
      <c r="H457" s="42">
        <v>4</v>
      </c>
      <c r="I457" s="42">
        <v>25</v>
      </c>
      <c r="J457" s="42">
        <v>67</v>
      </c>
      <c r="K457" s="42">
        <v>110</v>
      </c>
      <c r="L457" s="42">
        <v>8</v>
      </c>
      <c r="M457" s="42">
        <v>12</v>
      </c>
      <c r="N457" s="42">
        <v>4</v>
      </c>
      <c r="O457" s="42">
        <v>10</v>
      </c>
      <c r="P457" s="42">
        <v>0</v>
      </c>
      <c r="Q457" s="42">
        <v>3</v>
      </c>
      <c r="R457" s="42">
        <v>20</v>
      </c>
      <c r="S457" s="46">
        <f>E457/C457</f>
        <v>0.3022151898734177</v>
      </c>
      <c r="T457" s="46">
        <f t="shared" si="102"/>
        <v>0.504746835443038</v>
      </c>
      <c r="U457" s="46">
        <f>(E457+J457+O457)/(C457+J457+O457+Q457)</f>
        <v>0.37640449438202245</v>
      </c>
      <c r="V457" s="42">
        <f>(C457+J457+O457+P457+Q457)</f>
        <v>712</v>
      </c>
      <c r="W457" s="42">
        <f>E457+G457+(H457*2)+(I457*3)</f>
        <v>319</v>
      </c>
      <c r="X457" s="47">
        <f>((E457+J457+O457-N457-R457)*(W457+(0.26*(J457+O457)+(0.52*(P457+Q457+M457))))/(C457+J457+O457+P457+Q457))</f>
        <v>118.85404494382023</v>
      </c>
      <c r="Y457" s="48">
        <f>(((X457*(3*1458))/162)/(C457-E457+P457+Q457+N457+R457))</f>
        <v>6.856964131374244</v>
      </c>
    </row>
    <row r="458" spans="1:25" ht="15">
      <c r="A458" s="35">
        <v>2011</v>
      </c>
      <c r="B458" s="35">
        <v>162</v>
      </c>
      <c r="C458" s="35">
        <v>631</v>
      </c>
      <c r="D458" s="35">
        <v>96</v>
      </c>
      <c r="E458" s="35">
        <v>184</v>
      </c>
      <c r="F458" s="35">
        <v>100</v>
      </c>
      <c r="G458" s="35">
        <v>40</v>
      </c>
      <c r="H458" s="35">
        <v>0</v>
      </c>
      <c r="I458" s="35">
        <v>35</v>
      </c>
      <c r="J458" s="35">
        <v>62</v>
      </c>
      <c r="K458" s="35">
        <v>114</v>
      </c>
      <c r="L458" s="35">
        <v>3</v>
      </c>
      <c r="M458" s="35">
        <v>5</v>
      </c>
      <c r="N458" s="35">
        <v>1</v>
      </c>
      <c r="O458" s="35">
        <v>4</v>
      </c>
      <c r="P458" s="35">
        <v>0</v>
      </c>
      <c r="Q458" s="35">
        <v>9</v>
      </c>
      <c r="R458" s="35">
        <v>15</v>
      </c>
      <c r="S458" s="36">
        <f>E458/C458</f>
        <v>0.29160063391442154</v>
      </c>
      <c r="T458" s="36">
        <f>((I458*3)+(H458*2)+G458+E458)/C458</f>
        <v>0.5213946117274167</v>
      </c>
      <c r="U458" s="36">
        <f>(E458+J458+O458)/(C458+J458+O458+Q458)</f>
        <v>0.35410764872521244</v>
      </c>
      <c r="V458" s="35">
        <f>(C458+J458+O458+P458+Q458)</f>
        <v>706</v>
      </c>
      <c r="W458" s="35">
        <f>E458+G458+(H458*2)+(I458*3)</f>
        <v>329</v>
      </c>
      <c r="X458" s="37">
        <f>((E458+J458+O458-N458-R458)*(W458+(0.26*(J458+O458)+(0.52*(P458+Q458+M458))))/(C458+J458+O458+P458+Q458))</f>
        <v>117.145835694051</v>
      </c>
      <c r="Y458" s="38">
        <f>(((X458*(3*1458))/162)/(C458-E458+P458+Q458+N458+R458))</f>
        <v>6.701138906227494</v>
      </c>
    </row>
    <row r="459" spans="1:25" ht="15">
      <c r="A459" s="28" t="s">
        <v>259</v>
      </c>
      <c r="B459" s="28">
        <f>SUM(B452:B458)</f>
        <v>1029</v>
      </c>
      <c r="C459" s="28">
        <f aca="true" t="shared" si="105" ref="C459:R459">SUM(C452:C458)</f>
        <v>3895</v>
      </c>
      <c r="D459" s="28">
        <f t="shared" si="105"/>
        <v>613</v>
      </c>
      <c r="E459" s="28">
        <f t="shared" si="105"/>
        <v>1147</v>
      </c>
      <c r="F459" s="28">
        <f t="shared" si="105"/>
        <v>692</v>
      </c>
      <c r="G459" s="28">
        <f t="shared" si="105"/>
        <v>265</v>
      </c>
      <c r="H459" s="28">
        <f t="shared" si="105"/>
        <v>24</v>
      </c>
      <c r="I459" s="28">
        <f t="shared" si="105"/>
        <v>179</v>
      </c>
      <c r="J459" s="28">
        <f t="shared" si="105"/>
        <v>390</v>
      </c>
      <c r="K459" s="28">
        <f t="shared" si="105"/>
        <v>742</v>
      </c>
      <c r="L459" s="28">
        <f t="shared" si="105"/>
        <v>32</v>
      </c>
      <c r="M459" s="28">
        <f t="shared" si="105"/>
        <v>79</v>
      </c>
      <c r="N459" s="28">
        <f t="shared" si="105"/>
        <v>17</v>
      </c>
      <c r="O459" s="28">
        <f t="shared" si="105"/>
        <v>65</v>
      </c>
      <c r="P459" s="28">
        <f t="shared" si="105"/>
        <v>1</v>
      </c>
      <c r="Q459" s="28">
        <f t="shared" si="105"/>
        <v>34</v>
      </c>
      <c r="R459" s="28">
        <f t="shared" si="105"/>
        <v>95</v>
      </c>
      <c r="S459" s="29">
        <f t="shared" si="101"/>
        <v>0.2944801026957638</v>
      </c>
      <c r="T459" s="29">
        <f t="shared" si="102"/>
        <v>0.5127086007702182</v>
      </c>
      <c r="U459" s="29">
        <f t="shared" si="103"/>
        <v>0.3654197080291971</v>
      </c>
      <c r="V459" s="42">
        <f t="shared" si="104"/>
        <v>4385</v>
      </c>
      <c r="W459" s="28">
        <f t="shared" si="88"/>
        <v>1997</v>
      </c>
      <c r="X459" s="30">
        <f t="shared" si="89"/>
        <v>738.9108779931585</v>
      </c>
      <c r="Y459" s="31">
        <f t="shared" si="90"/>
        <v>6.891396789573498</v>
      </c>
    </row>
    <row r="460" spans="22:25" ht="15">
      <c r="V460" s="42"/>
      <c r="X460" s="28"/>
      <c r="Y460" s="28"/>
    </row>
    <row r="461" spans="1:25" ht="15.75">
      <c r="A461" s="6" t="s">
        <v>134</v>
      </c>
      <c r="C461" s="40">
        <v>1997</v>
      </c>
      <c r="V461" s="42"/>
      <c r="X461" s="28"/>
      <c r="Y461" s="28"/>
    </row>
    <row r="462" spans="1:25" ht="15">
      <c r="A462" s="28">
        <v>1997</v>
      </c>
      <c r="B462" s="28">
        <v>36</v>
      </c>
      <c r="C462" s="28">
        <v>59</v>
      </c>
      <c r="D462" s="28">
        <v>8</v>
      </c>
      <c r="E462" s="28">
        <v>15</v>
      </c>
      <c r="F462" s="28">
        <v>11</v>
      </c>
      <c r="G462" s="28">
        <v>3</v>
      </c>
      <c r="H462" s="28">
        <v>0</v>
      </c>
      <c r="I462" s="28">
        <v>1</v>
      </c>
      <c r="J462" s="28">
        <v>4</v>
      </c>
      <c r="K462" s="28">
        <v>8</v>
      </c>
      <c r="L462" s="28">
        <v>3</v>
      </c>
      <c r="M462" s="28">
        <v>0</v>
      </c>
      <c r="N462" s="28">
        <v>0</v>
      </c>
      <c r="O462" s="28">
        <v>0</v>
      </c>
      <c r="P462" s="28">
        <v>0</v>
      </c>
      <c r="Q462" s="28">
        <v>0</v>
      </c>
      <c r="R462" s="28">
        <v>1</v>
      </c>
      <c r="S462" s="29">
        <f>E462/C462</f>
        <v>0.2542372881355932</v>
      </c>
      <c r="T462" s="29">
        <f>((I462*3)+(H462*2)+G462+E462)/C462</f>
        <v>0.3559322033898305</v>
      </c>
      <c r="U462" s="29">
        <f>(E462+J462+O462)/(C462+J462+O462+Q462)</f>
        <v>0.30158730158730157</v>
      </c>
      <c r="V462" s="42">
        <f t="shared" si="104"/>
        <v>63</v>
      </c>
      <c r="W462" s="28">
        <f t="shared" si="88"/>
        <v>21</v>
      </c>
      <c r="X462" s="30">
        <f t="shared" si="89"/>
        <v>6.297142857142856</v>
      </c>
      <c r="Y462" s="31">
        <f t="shared" si="90"/>
        <v>3.7782857142857136</v>
      </c>
    </row>
    <row r="463" spans="22:25" ht="15">
      <c r="V463" s="42"/>
      <c r="X463" s="28"/>
      <c r="Y463" s="28"/>
    </row>
    <row r="464" spans="1:25" ht="15.75">
      <c r="A464" s="6" t="s">
        <v>135</v>
      </c>
      <c r="C464" s="39" t="s">
        <v>136</v>
      </c>
      <c r="V464" s="42"/>
      <c r="X464" s="28"/>
      <c r="Y464" s="28"/>
    </row>
    <row r="465" spans="1:25" ht="15">
      <c r="A465" s="28">
        <v>1995</v>
      </c>
      <c r="B465" s="28">
        <v>107</v>
      </c>
      <c r="C465" s="28">
        <v>329</v>
      </c>
      <c r="D465" s="28">
        <v>49</v>
      </c>
      <c r="E465" s="28">
        <v>91</v>
      </c>
      <c r="F465" s="28">
        <v>34</v>
      </c>
      <c r="G465" s="28">
        <v>20</v>
      </c>
      <c r="H465" s="28">
        <v>10</v>
      </c>
      <c r="I465" s="28">
        <v>2</v>
      </c>
      <c r="J465" s="28">
        <v>34</v>
      </c>
      <c r="K465" s="28">
        <v>54</v>
      </c>
      <c r="L465" s="28">
        <v>1</v>
      </c>
      <c r="M465" s="28">
        <v>2</v>
      </c>
      <c r="N465" s="28">
        <v>0</v>
      </c>
      <c r="O465" s="28">
        <v>5</v>
      </c>
      <c r="P465" s="28">
        <v>2</v>
      </c>
      <c r="Q465" s="28">
        <v>2</v>
      </c>
      <c r="R465" s="28">
        <v>3</v>
      </c>
      <c r="S465" s="29">
        <f>E465/C465</f>
        <v>0.2765957446808511</v>
      </c>
      <c r="T465" s="29">
        <f>((I465*3)+(H465*2)+G465+E465)/C465</f>
        <v>0.41641337386018235</v>
      </c>
      <c r="U465" s="29">
        <f>(E465+J465+O465)/(C465+J465+O465+Q465)</f>
        <v>0.35135135135135137</v>
      </c>
      <c r="V465" s="42">
        <f t="shared" si="104"/>
        <v>372</v>
      </c>
      <c r="W465" s="28">
        <f t="shared" si="88"/>
        <v>137</v>
      </c>
      <c r="X465" s="30">
        <f t="shared" si="89"/>
        <v>51.29844086021505</v>
      </c>
      <c r="Y465" s="31">
        <f t="shared" si="90"/>
        <v>5.653297564186964</v>
      </c>
    </row>
    <row r="466" spans="1:25" ht="15">
      <c r="A466" s="35">
        <v>1996</v>
      </c>
      <c r="B466" s="35">
        <v>93</v>
      </c>
      <c r="C466" s="35">
        <v>121</v>
      </c>
      <c r="D466" s="35">
        <v>16</v>
      </c>
      <c r="E466" s="35">
        <v>28</v>
      </c>
      <c r="F466" s="35">
        <v>12</v>
      </c>
      <c r="G466" s="35">
        <v>8</v>
      </c>
      <c r="H466" s="35">
        <v>2</v>
      </c>
      <c r="I466" s="35">
        <v>0</v>
      </c>
      <c r="J466" s="35">
        <v>21</v>
      </c>
      <c r="K466" s="35">
        <v>16</v>
      </c>
      <c r="L466" s="35">
        <v>0</v>
      </c>
      <c r="M466" s="35">
        <v>2</v>
      </c>
      <c r="N466" s="35">
        <v>0</v>
      </c>
      <c r="O466" s="35">
        <v>2</v>
      </c>
      <c r="P466" s="35">
        <v>3</v>
      </c>
      <c r="Q466" s="35">
        <v>3</v>
      </c>
      <c r="R466" s="35">
        <v>3</v>
      </c>
      <c r="S466" s="36">
        <f>E466/C466</f>
        <v>0.23140495867768596</v>
      </c>
      <c r="T466" s="36">
        <f>((I466*3)+(H466*2)+G466+E466)/C466</f>
        <v>0.3305785123966942</v>
      </c>
      <c r="U466" s="36">
        <f>(E466+J466+O466)/(C466+J466+O466+Q466)</f>
        <v>0.3469387755102041</v>
      </c>
      <c r="V466" s="35">
        <f t="shared" si="104"/>
        <v>150</v>
      </c>
      <c r="W466" s="35">
        <f t="shared" si="88"/>
        <v>40</v>
      </c>
      <c r="X466" s="37">
        <f>((E466+J466+O466-N466-R466)*(W466+(0.26*(J466+O466)+(0.52*(P466+Q466+M466))))/(C466+J466+O466+P466+Q466))</f>
        <v>16.044800000000002</v>
      </c>
      <c r="Y466" s="38">
        <f>(((X466*(3*1458))/162)/(C466-E466+P466+Q466+N466+R466))</f>
        <v>4.247152941176472</v>
      </c>
    </row>
    <row r="467" spans="1:25" ht="15">
      <c r="A467" s="28" t="s">
        <v>259</v>
      </c>
      <c r="B467" s="28">
        <f>SUM(B465:B466)</f>
        <v>200</v>
      </c>
      <c r="C467" s="28">
        <f aca="true" t="shared" si="106" ref="C467:R467">SUM(C465:C466)</f>
        <v>450</v>
      </c>
      <c r="D467" s="28">
        <f t="shared" si="106"/>
        <v>65</v>
      </c>
      <c r="E467" s="28">
        <f t="shared" si="106"/>
        <v>119</v>
      </c>
      <c r="F467" s="28">
        <f t="shared" si="106"/>
        <v>46</v>
      </c>
      <c r="G467" s="28">
        <f t="shared" si="106"/>
        <v>28</v>
      </c>
      <c r="H467" s="28">
        <f t="shared" si="106"/>
        <v>12</v>
      </c>
      <c r="I467" s="28">
        <f t="shared" si="106"/>
        <v>2</v>
      </c>
      <c r="J467" s="28">
        <f t="shared" si="106"/>
        <v>55</v>
      </c>
      <c r="K467" s="28">
        <f t="shared" si="106"/>
        <v>70</v>
      </c>
      <c r="L467" s="28">
        <f t="shared" si="106"/>
        <v>1</v>
      </c>
      <c r="M467" s="28">
        <f t="shared" si="106"/>
        <v>4</v>
      </c>
      <c r="N467" s="28">
        <f t="shared" si="106"/>
        <v>0</v>
      </c>
      <c r="O467" s="28">
        <f t="shared" si="106"/>
        <v>7</v>
      </c>
      <c r="P467" s="28">
        <f t="shared" si="106"/>
        <v>5</v>
      </c>
      <c r="Q467" s="28">
        <f t="shared" si="106"/>
        <v>5</v>
      </c>
      <c r="R467" s="28">
        <f t="shared" si="106"/>
        <v>6</v>
      </c>
      <c r="S467" s="29">
        <f>E467/C467</f>
        <v>0.2644444444444444</v>
      </c>
      <c r="T467" s="29">
        <f>((I467*3)+(H467*2)+G467+E467)/C467</f>
        <v>0.3933333333333333</v>
      </c>
      <c r="U467" s="29">
        <f>(E467+J467+O467)/(C467+J467+O467+Q467)</f>
        <v>0.35009671179883944</v>
      </c>
      <c r="V467" s="42">
        <f t="shared" si="104"/>
        <v>522</v>
      </c>
      <c r="W467" s="28">
        <f t="shared" si="88"/>
        <v>177</v>
      </c>
      <c r="X467" s="30">
        <f>((E467+J467+O467-N467-R467)*(W467+(0.26*(J467+O467)+(0.52*(P467+Q467+M467))))/(C467+J467+O467+P467+Q467))</f>
        <v>67.183908045977</v>
      </c>
      <c r="Y467" s="31">
        <f>(((X467*(3*1458))/162)/(C467-E467+P467+Q467+N467+R467))</f>
        <v>5.22756633210772</v>
      </c>
    </row>
    <row r="468" spans="1:25" ht="15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V468"/>
      <c r="W468"/>
      <c r="X468"/>
      <c r="Y468"/>
    </row>
    <row r="469" spans="1:25" ht="15.75">
      <c r="A469" s="6" t="s">
        <v>137</v>
      </c>
      <c r="B469" s="28"/>
      <c r="C469" s="40">
        <v>2012</v>
      </c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V469"/>
      <c r="W469"/>
      <c r="X469"/>
      <c r="Y469"/>
    </row>
    <row r="470" spans="1:25" ht="15">
      <c r="A470" s="28">
        <v>2012</v>
      </c>
      <c r="B470" s="28">
        <v>88</v>
      </c>
      <c r="C470" s="28">
        <v>256</v>
      </c>
      <c r="D470" s="28">
        <v>24</v>
      </c>
      <c r="E470" s="28">
        <v>50</v>
      </c>
      <c r="F470" s="28">
        <v>21</v>
      </c>
      <c r="G470" s="28">
        <v>13</v>
      </c>
      <c r="H470" s="28">
        <v>0</v>
      </c>
      <c r="I470" s="28">
        <v>6</v>
      </c>
      <c r="J470" s="28">
        <v>21</v>
      </c>
      <c r="K470" s="28">
        <v>65</v>
      </c>
      <c r="L470" s="28">
        <v>13</v>
      </c>
      <c r="M470" s="28">
        <v>1</v>
      </c>
      <c r="N470" s="28">
        <v>0</v>
      </c>
      <c r="O470" s="28">
        <v>2</v>
      </c>
      <c r="P470" s="28">
        <v>7</v>
      </c>
      <c r="Q470" s="28">
        <v>0</v>
      </c>
      <c r="R470" s="28">
        <v>6</v>
      </c>
      <c r="S470" s="29">
        <f>E470/C470</f>
        <v>0.1953125</v>
      </c>
      <c r="T470" s="29">
        <f>((I470*3)+(H470*2)+G470+E470)/C470</f>
        <v>0.31640625</v>
      </c>
      <c r="U470" s="29">
        <f>(E470+J470+O470)/(C470+J470+O470+Q470)</f>
        <v>0.2616487455197133</v>
      </c>
      <c r="V470" s="42">
        <f>(C470+J470+O470+P470+Q470)</f>
        <v>286</v>
      </c>
      <c r="W470" s="28">
        <f>E470+G470+(H470*2)+(I470*3)</f>
        <v>81</v>
      </c>
      <c r="X470" s="30">
        <f>((E470+J470+O470-N470-R470)*(W470+(0.26*(J470+O470)+(0.52*(P470+Q470+M470))))/(C470+J470+O470+P470+Q470))</f>
        <v>21.350979020979022</v>
      </c>
      <c r="Y470" s="31">
        <f>(((X470*(3*1458))/162)/(C470-E470+P470+Q470+N470+R470))</f>
        <v>2.6323124820385093</v>
      </c>
    </row>
    <row r="471" spans="22:25" ht="15">
      <c r="V471" s="42"/>
      <c r="X471" s="28"/>
      <c r="Y471" s="28"/>
    </row>
    <row r="472" spans="1:25" ht="15.75">
      <c r="A472" s="6" t="s">
        <v>138</v>
      </c>
      <c r="C472" s="40">
        <v>1987</v>
      </c>
      <c r="V472" s="42"/>
      <c r="X472" s="28"/>
      <c r="Y472" s="28"/>
    </row>
    <row r="473" spans="1:25" ht="15">
      <c r="A473" s="28">
        <v>1987</v>
      </c>
      <c r="B473" s="28">
        <v>23</v>
      </c>
      <c r="C473" s="28">
        <v>60</v>
      </c>
      <c r="D473" s="28">
        <v>5</v>
      </c>
      <c r="E473" s="28">
        <v>14</v>
      </c>
      <c r="F473" s="28">
        <v>8</v>
      </c>
      <c r="G473" s="28">
        <v>1</v>
      </c>
      <c r="H473" s="28">
        <v>0</v>
      </c>
      <c r="I473" s="28">
        <v>3</v>
      </c>
      <c r="J473" s="28">
        <v>7</v>
      </c>
      <c r="K473" s="28">
        <v>9</v>
      </c>
      <c r="L473" s="28">
        <v>0</v>
      </c>
      <c r="M473" s="28">
        <v>0</v>
      </c>
      <c r="N473" s="28">
        <v>0</v>
      </c>
      <c r="O473" s="28">
        <v>0</v>
      </c>
      <c r="P473" s="28">
        <v>0</v>
      </c>
      <c r="Q473" s="28">
        <v>1</v>
      </c>
      <c r="R473" s="28">
        <v>4</v>
      </c>
      <c r="S473" s="29">
        <f>E473/C473</f>
        <v>0.23333333333333334</v>
      </c>
      <c r="T473" s="29">
        <f>((I473*3)+(H473*2)+G473+E473)/C473</f>
        <v>0.4</v>
      </c>
      <c r="U473" s="29">
        <f>(E473+J473+O473)/(C473+J473+O473+Q473)</f>
        <v>0.3088235294117647</v>
      </c>
      <c r="V473" s="42">
        <f t="shared" si="104"/>
        <v>68</v>
      </c>
      <c r="W473" s="28">
        <f t="shared" si="88"/>
        <v>24</v>
      </c>
      <c r="X473" s="30">
        <f>((E473+J473+O473-N473-R473)*(W473+(0.26*(J473+O473)+(0.52*(P473+Q473+M473))))/(C473+J473+O473+P473+Q473))</f>
        <v>6.585</v>
      </c>
      <c r="Y473" s="31">
        <f>(((X473*(3*1458))/162)/(C473-E473+P473+Q473+N473+R473))</f>
        <v>3.4861764705882354</v>
      </c>
    </row>
    <row r="474" spans="22:25" ht="15">
      <c r="V474" s="42"/>
      <c r="X474" s="28"/>
      <c r="Y474" s="28"/>
    </row>
    <row r="475" spans="1:25" ht="15.75">
      <c r="A475" s="6" t="s">
        <v>139</v>
      </c>
      <c r="C475" s="40">
        <v>1992</v>
      </c>
      <c r="V475" s="42"/>
      <c r="X475" s="28"/>
      <c r="Y475" s="28"/>
    </row>
    <row r="476" spans="1:25" ht="15">
      <c r="A476" s="28">
        <v>1992</v>
      </c>
      <c r="B476" s="28">
        <v>1</v>
      </c>
      <c r="C476" s="28">
        <v>4</v>
      </c>
      <c r="D476" s="28">
        <v>0</v>
      </c>
      <c r="E476" s="28">
        <v>1</v>
      </c>
      <c r="F476" s="28">
        <v>1</v>
      </c>
      <c r="G476" s="28">
        <v>1</v>
      </c>
      <c r="H476" s="28">
        <v>0</v>
      </c>
      <c r="I476" s="28">
        <v>0</v>
      </c>
      <c r="J476" s="28">
        <v>0</v>
      </c>
      <c r="K476" s="28">
        <v>3</v>
      </c>
      <c r="L476" s="28">
        <v>0</v>
      </c>
      <c r="M476" s="28">
        <v>0</v>
      </c>
      <c r="N476" s="28">
        <v>0</v>
      </c>
      <c r="O476" s="28">
        <v>0</v>
      </c>
      <c r="P476" s="28">
        <v>0</v>
      </c>
      <c r="Q476" s="28">
        <v>0</v>
      </c>
      <c r="R476" s="28">
        <v>0</v>
      </c>
      <c r="S476" s="29">
        <f>E476/C476</f>
        <v>0.25</v>
      </c>
      <c r="T476" s="29">
        <f>((I476*3)+(H476*2)+G476+E476)/C476</f>
        <v>0.5</v>
      </c>
      <c r="U476" s="29">
        <f>(E476+J476+O476)/(C476+J476+O476+Q476)</f>
        <v>0.25</v>
      </c>
      <c r="V476" s="42">
        <f t="shared" si="104"/>
        <v>4</v>
      </c>
      <c r="W476" s="28">
        <f t="shared" si="88"/>
        <v>2</v>
      </c>
      <c r="X476" s="30">
        <f>((E476+J476+O476-N476-R476)*(W476+(0.26*(J476+O476)+(0.52*(P476+Q476+M476))))/(C476+J476+O476+P476+Q476))</f>
        <v>0.5</v>
      </c>
      <c r="Y476" s="31">
        <f>(((X476*(3*1458))/162)/(C476-E476+P476+Q476+N476+R476))</f>
        <v>4.5</v>
      </c>
    </row>
    <row r="477" spans="22:25" ht="15">
      <c r="V477" s="42"/>
      <c r="X477" s="28"/>
      <c r="Y477" s="28"/>
    </row>
    <row r="478" spans="1:25" ht="15.75">
      <c r="A478" s="6" t="s">
        <v>140</v>
      </c>
      <c r="C478" s="39" t="s">
        <v>141</v>
      </c>
      <c r="V478" s="42"/>
      <c r="X478" s="28"/>
      <c r="Y478" s="28"/>
    </row>
    <row r="479" spans="1:25" ht="15">
      <c r="A479" s="28">
        <v>1994</v>
      </c>
      <c r="B479" s="28">
        <v>1</v>
      </c>
      <c r="C479" s="28">
        <v>3</v>
      </c>
      <c r="D479" s="28">
        <v>0</v>
      </c>
      <c r="E479" s="28">
        <v>0</v>
      </c>
      <c r="F479" s="28">
        <v>0</v>
      </c>
      <c r="G479" s="28">
        <v>0</v>
      </c>
      <c r="H479" s="28">
        <v>0</v>
      </c>
      <c r="I479" s="28">
        <v>0</v>
      </c>
      <c r="J479" s="28">
        <v>0</v>
      </c>
      <c r="K479" s="28">
        <v>2</v>
      </c>
      <c r="L479" s="28">
        <v>0</v>
      </c>
      <c r="M479" s="28">
        <v>0</v>
      </c>
      <c r="N479" s="28">
        <v>0</v>
      </c>
      <c r="O479" s="28">
        <v>0</v>
      </c>
      <c r="P479" s="28">
        <v>0</v>
      </c>
      <c r="Q479" s="28">
        <v>0</v>
      </c>
      <c r="R479" s="28">
        <v>0</v>
      </c>
      <c r="S479" s="29">
        <f>E479/C479</f>
        <v>0</v>
      </c>
      <c r="T479" s="29">
        <f>((I479*3)+(H479*2)+G479+E479)/C479</f>
        <v>0</v>
      </c>
      <c r="U479" s="29">
        <f>(E479+J479+O479)/(C479+J479+O479+Q479)</f>
        <v>0</v>
      </c>
      <c r="V479" s="42">
        <f t="shared" si="104"/>
        <v>3</v>
      </c>
      <c r="W479" s="28">
        <f>E479+G479+(H479*2)+(I479*3)</f>
        <v>0</v>
      </c>
      <c r="X479" s="30">
        <f>((E479+J479+O479-N479-R479)*(W479+(0.26*(J479+O479)+(0.52*(P479+Q479+M479))))/(C479+J479+O479+P479+Q479))</f>
        <v>0</v>
      </c>
      <c r="Y479" s="31">
        <f>(((X479*(3*1458))/162)/(C479-E479+P479+Q479+N479+R479))</f>
        <v>0</v>
      </c>
    </row>
    <row r="480" spans="1:25" ht="15">
      <c r="A480" s="28">
        <v>1996</v>
      </c>
      <c r="B480" s="28">
        <v>4</v>
      </c>
      <c r="C480" s="28">
        <v>7</v>
      </c>
      <c r="D480" s="28">
        <v>2</v>
      </c>
      <c r="E480" s="28">
        <v>1</v>
      </c>
      <c r="F480" s="28">
        <v>1</v>
      </c>
      <c r="G480" s="28">
        <v>0</v>
      </c>
      <c r="H480" s="28">
        <v>0</v>
      </c>
      <c r="I480" s="28">
        <v>1</v>
      </c>
      <c r="J480" s="28">
        <v>0</v>
      </c>
      <c r="K480" s="28">
        <v>1</v>
      </c>
      <c r="L480" s="28">
        <v>0</v>
      </c>
      <c r="M480" s="28">
        <v>0</v>
      </c>
      <c r="N480" s="28">
        <v>0</v>
      </c>
      <c r="O480" s="28">
        <v>0</v>
      </c>
      <c r="P480" s="28">
        <v>0</v>
      </c>
      <c r="Q480" s="28">
        <v>0</v>
      </c>
      <c r="R480" s="28">
        <v>0</v>
      </c>
      <c r="S480" s="29">
        <f>E480/C480</f>
        <v>0.14285714285714285</v>
      </c>
      <c r="T480" s="29">
        <f>((I480*3)+(H480*2)+G480+E480)/C480</f>
        <v>0.5714285714285714</v>
      </c>
      <c r="U480" s="29">
        <f>(E480+J480+O480)/(C480+J480+O480+Q480)</f>
        <v>0.14285714285714285</v>
      </c>
      <c r="V480" s="42">
        <f t="shared" si="104"/>
        <v>7</v>
      </c>
      <c r="W480" s="28">
        <f>E480+G480+(H480*2)+(I480*3)</f>
        <v>4</v>
      </c>
      <c r="X480" s="30">
        <f>((E480+J480+O480-N480-R480)*(W480+(0.26*(J480+O480)+(0.52*(P480+Q480+M480))))/(C480+J480+O480+P480+Q480))</f>
        <v>0.5714285714285714</v>
      </c>
      <c r="Y480" s="31">
        <f>(((X480*(3*1458))/162)/(C480-E480+P480+Q480+N480+R480))</f>
        <v>2.571428571428571</v>
      </c>
    </row>
    <row r="481" spans="1:25" ht="15">
      <c r="A481" s="28">
        <v>1997</v>
      </c>
      <c r="B481" s="28">
        <v>91</v>
      </c>
      <c r="C481" s="28">
        <v>282</v>
      </c>
      <c r="D481" s="28">
        <v>30</v>
      </c>
      <c r="E481" s="28">
        <v>72</v>
      </c>
      <c r="F481" s="28">
        <v>27</v>
      </c>
      <c r="G481" s="28">
        <v>13</v>
      </c>
      <c r="H481" s="28">
        <v>1</v>
      </c>
      <c r="I481" s="28">
        <v>10</v>
      </c>
      <c r="J481" s="28">
        <v>16</v>
      </c>
      <c r="K481" s="28">
        <v>61</v>
      </c>
      <c r="L481" s="28">
        <v>1</v>
      </c>
      <c r="M481" s="28">
        <v>0</v>
      </c>
      <c r="N481" s="28">
        <v>0</v>
      </c>
      <c r="O481" s="28">
        <v>0</v>
      </c>
      <c r="P481" s="28">
        <v>0</v>
      </c>
      <c r="Q481" s="28">
        <v>0</v>
      </c>
      <c r="R481" s="28">
        <v>2</v>
      </c>
      <c r="S481" s="29">
        <f>E481/C481</f>
        <v>0.2553191489361702</v>
      </c>
      <c r="T481" s="29">
        <f>((I481*3)+(H481*2)+G481+E481)/C481</f>
        <v>0.4148936170212766</v>
      </c>
      <c r="U481" s="29">
        <f>(E481+J481+O481)/(C481+J481+O481+Q481)</f>
        <v>0.2953020134228188</v>
      </c>
      <c r="V481" s="42">
        <f t="shared" si="104"/>
        <v>298</v>
      </c>
      <c r="W481" s="28">
        <f>E481+G481+(H481*2)+(I481*3)</f>
        <v>117</v>
      </c>
      <c r="X481" s="30">
        <f>((E481+J481+O481-N481-R481)*(W481+(0.26*(J481+O481)+(0.52*(P481+Q481+M481))))/(C481+J481+O481+P481+Q481))</f>
        <v>34.965637583892615</v>
      </c>
      <c r="Y481" s="31">
        <f>(((X481*(3*1458))/162)/(C481-E481+P481+Q481+N481+R481))</f>
        <v>4.453170824363681</v>
      </c>
    </row>
    <row r="482" spans="1:25" ht="15">
      <c r="A482" s="35">
        <v>1998</v>
      </c>
      <c r="B482" s="35">
        <v>82</v>
      </c>
      <c r="C482" s="35">
        <v>275</v>
      </c>
      <c r="D482" s="35">
        <v>35</v>
      </c>
      <c r="E482" s="35">
        <v>81</v>
      </c>
      <c r="F482" s="35">
        <v>47</v>
      </c>
      <c r="G482" s="35">
        <v>14</v>
      </c>
      <c r="H482" s="35">
        <v>0</v>
      </c>
      <c r="I482" s="35">
        <v>15</v>
      </c>
      <c r="J482" s="35">
        <v>7</v>
      </c>
      <c r="K482" s="35">
        <v>51</v>
      </c>
      <c r="L482" s="35">
        <v>4</v>
      </c>
      <c r="M482" s="35">
        <v>0</v>
      </c>
      <c r="N482" s="35">
        <v>1</v>
      </c>
      <c r="O482" s="35">
        <v>0</v>
      </c>
      <c r="P482" s="35">
        <v>0</v>
      </c>
      <c r="Q482" s="35">
        <v>1</v>
      </c>
      <c r="R482" s="35">
        <v>10</v>
      </c>
      <c r="S482" s="36">
        <f>E482/C482</f>
        <v>0.29454545454545455</v>
      </c>
      <c r="T482" s="36">
        <f>((I482*3)+(H482*2)+G482+E482)/C482</f>
        <v>0.509090909090909</v>
      </c>
      <c r="U482" s="36">
        <f>(E482+J482+O482)/(C482+J482+O482+Q482)</f>
        <v>0.31095406360424027</v>
      </c>
      <c r="V482" s="35">
        <f t="shared" si="104"/>
        <v>283</v>
      </c>
      <c r="W482" s="35">
        <f>E482+G482+(H482*2)+(I482*3)</f>
        <v>140</v>
      </c>
      <c r="X482" s="37">
        <f>((E482+J482+O482-N482-R482)*(W482+(0.26*(J482+O482)+(0.52*(P482+Q482+M482))))/(C482+J482+O482+P482+Q482))</f>
        <v>38.72855123674912</v>
      </c>
      <c r="Y482" s="38">
        <f>(((X482*(3*1458))/162)/(C482-E482+P482+Q482+N482+R482))</f>
        <v>5.076072249476826</v>
      </c>
    </row>
    <row r="483" spans="1:25" ht="15">
      <c r="A483" s="28" t="s">
        <v>259</v>
      </c>
      <c r="B483" s="28">
        <f>SUM(B479:B482)</f>
        <v>178</v>
      </c>
      <c r="C483" s="28">
        <f aca="true" t="shared" si="107" ref="C483:R483">SUM(C479:C482)</f>
        <v>567</v>
      </c>
      <c r="D483" s="28">
        <f t="shared" si="107"/>
        <v>67</v>
      </c>
      <c r="E483" s="28">
        <f t="shared" si="107"/>
        <v>154</v>
      </c>
      <c r="F483" s="28">
        <f t="shared" si="107"/>
        <v>75</v>
      </c>
      <c r="G483" s="28">
        <f t="shared" si="107"/>
        <v>27</v>
      </c>
      <c r="H483" s="28">
        <f t="shared" si="107"/>
        <v>1</v>
      </c>
      <c r="I483" s="28">
        <f t="shared" si="107"/>
        <v>26</v>
      </c>
      <c r="J483" s="28">
        <f t="shared" si="107"/>
        <v>23</v>
      </c>
      <c r="K483" s="28">
        <f t="shared" si="107"/>
        <v>115</v>
      </c>
      <c r="L483" s="28">
        <f t="shared" si="107"/>
        <v>5</v>
      </c>
      <c r="M483" s="28">
        <f t="shared" si="107"/>
        <v>0</v>
      </c>
      <c r="N483" s="28">
        <f t="shared" si="107"/>
        <v>1</v>
      </c>
      <c r="O483" s="28">
        <f t="shared" si="107"/>
        <v>0</v>
      </c>
      <c r="P483" s="28">
        <f t="shared" si="107"/>
        <v>0</v>
      </c>
      <c r="Q483" s="28">
        <f t="shared" si="107"/>
        <v>1</v>
      </c>
      <c r="R483" s="28">
        <f t="shared" si="107"/>
        <v>12</v>
      </c>
      <c r="S483" s="29">
        <f>E483/C483</f>
        <v>0.2716049382716049</v>
      </c>
      <c r="T483" s="29">
        <f>((I483*3)+(H483*2)+G483+E483)/C483</f>
        <v>0.4603174603174603</v>
      </c>
      <c r="U483" s="29">
        <f>(E483+J483+O483)/(C483+J483+O483+Q483)</f>
        <v>0.29949238578680204</v>
      </c>
      <c r="V483" s="42">
        <f t="shared" si="104"/>
        <v>591</v>
      </c>
      <c r="W483" s="28">
        <f>E483+G483+(H483*2)+(I483*3)</f>
        <v>261</v>
      </c>
      <c r="X483" s="30">
        <f>((E483+J483+O483-N483-R483)*(W483+(0.26*(J483+O483)+(0.52*(P483+Q483+M483))))/(C483+J483+O483+P483+Q483))</f>
        <v>74.23011844331641</v>
      </c>
      <c r="Y483" s="31">
        <f>(((X483*(3*1458))/162)/(C483-E483+P483+Q483+N483+R483))</f>
        <v>4.693707723582068</v>
      </c>
    </row>
    <row r="484" spans="22:25" ht="15">
      <c r="V484" s="42"/>
      <c r="X484" s="28"/>
      <c r="Y484" s="28"/>
    </row>
    <row r="485" spans="1:25" ht="15.75">
      <c r="A485" s="6" t="s">
        <v>142</v>
      </c>
      <c r="C485" s="40">
        <v>1993</v>
      </c>
      <c r="V485" s="42"/>
      <c r="X485" s="28"/>
      <c r="Y485" s="28"/>
    </row>
    <row r="486" spans="1:25" ht="15">
      <c r="A486" s="28">
        <v>1993</v>
      </c>
      <c r="B486" s="28">
        <v>73</v>
      </c>
      <c r="C486" s="28">
        <v>239</v>
      </c>
      <c r="D486" s="28">
        <v>29</v>
      </c>
      <c r="E486" s="28">
        <v>44</v>
      </c>
      <c r="F486" s="28">
        <v>19</v>
      </c>
      <c r="G486" s="28">
        <v>7</v>
      </c>
      <c r="H486" s="28">
        <v>1</v>
      </c>
      <c r="I486" s="28">
        <v>2</v>
      </c>
      <c r="J486" s="28">
        <v>25</v>
      </c>
      <c r="K486" s="28">
        <v>43</v>
      </c>
      <c r="L486" s="28">
        <v>10</v>
      </c>
      <c r="M486" s="28">
        <v>6</v>
      </c>
      <c r="N486" s="28">
        <v>2</v>
      </c>
      <c r="O486" s="28">
        <v>2</v>
      </c>
      <c r="P486" s="28">
        <v>0</v>
      </c>
      <c r="Q486" s="28">
        <v>2</v>
      </c>
      <c r="R486" s="28">
        <v>4</v>
      </c>
      <c r="S486" s="29">
        <f>E486/C486</f>
        <v>0.18410041841004185</v>
      </c>
      <c r="T486" s="29">
        <f>((I486*3)+(H486*2)+G486+E486)/C486</f>
        <v>0.24686192468619247</v>
      </c>
      <c r="U486" s="29">
        <f>(E486+J486+O486)/(C486+J486+O486+Q486)</f>
        <v>0.26492537313432835</v>
      </c>
      <c r="V486" s="42">
        <f t="shared" si="104"/>
        <v>268</v>
      </c>
      <c r="W486" s="28">
        <f>E486+G486+(H486*2)+(I486*3)</f>
        <v>59</v>
      </c>
      <c r="X486" s="30">
        <f>((E486+J486+O486-N486-R486)*(W486+(0.26*(J486+O486)+(0.52*(P486+Q486+M486))))/(C486+J486+O486+P486+Q486))</f>
        <v>17.02126865671642</v>
      </c>
      <c r="Y486" s="31">
        <f>(((X486*(3*1458))/162)/(C486-E486+P486+Q486+N486+R486))</f>
        <v>2.2639125799573563</v>
      </c>
    </row>
    <row r="487" spans="1:22" ht="15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9"/>
      <c r="T487" s="29"/>
      <c r="U487" s="29"/>
      <c r="V487" s="42"/>
    </row>
    <row r="488" spans="1:22" ht="15.75">
      <c r="A488" s="32" t="s">
        <v>143</v>
      </c>
      <c r="B488" s="28"/>
      <c r="C488" s="27">
        <v>1981</v>
      </c>
      <c r="D488" s="28"/>
      <c r="E488" s="28"/>
      <c r="F488" s="28"/>
      <c r="G488" s="53" t="s">
        <v>294</v>
      </c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9"/>
      <c r="T488" s="29"/>
      <c r="U488" s="29"/>
      <c r="V488" s="42"/>
    </row>
    <row r="489" spans="22:25" ht="15">
      <c r="V489" s="42"/>
      <c r="X489" s="28"/>
      <c r="Y489" s="28"/>
    </row>
    <row r="490" spans="1:25" ht="15.75">
      <c r="A490" s="6" t="s">
        <v>144</v>
      </c>
      <c r="C490" s="40" t="s">
        <v>311</v>
      </c>
      <c r="V490" s="42"/>
      <c r="X490" s="28"/>
      <c r="Y490" s="28"/>
    </row>
    <row r="491" spans="1:25" ht="15">
      <c r="A491" s="28">
        <v>1980</v>
      </c>
      <c r="B491" s="28">
        <v>156</v>
      </c>
      <c r="C491" s="28">
        <v>557</v>
      </c>
      <c r="D491" s="28">
        <v>85</v>
      </c>
      <c r="E491" s="28">
        <v>171</v>
      </c>
      <c r="F491" s="28">
        <v>119</v>
      </c>
      <c r="G491" s="28">
        <v>26</v>
      </c>
      <c r="H491" s="28">
        <v>4</v>
      </c>
      <c r="I491" s="28">
        <v>39</v>
      </c>
      <c r="J491" s="28">
        <v>70</v>
      </c>
      <c r="K491" s="28">
        <v>115</v>
      </c>
      <c r="L491" s="28">
        <v>0</v>
      </c>
      <c r="M491" s="28">
        <v>2</v>
      </c>
      <c r="N491" s="28">
        <v>0</v>
      </c>
      <c r="O491" s="28">
        <v>3</v>
      </c>
      <c r="P491" s="28">
        <v>0</v>
      </c>
      <c r="Q491" s="28">
        <v>10</v>
      </c>
      <c r="R491" s="28">
        <v>24</v>
      </c>
      <c r="S491" s="29">
        <f>E491/C491</f>
        <v>0.30700179533213645</v>
      </c>
      <c r="T491" s="29">
        <f>((I491*3)+(H491*2)+G491+E491)/C491</f>
        <v>0.578096947935368</v>
      </c>
      <c r="U491" s="29">
        <f>(E491+J491+O491)/(C491+J491+O491+Q491)</f>
        <v>0.38125</v>
      </c>
      <c r="V491" s="42">
        <f t="shared" si="104"/>
        <v>640</v>
      </c>
      <c r="W491" s="28">
        <f>E491+G491+(H491*2)+(I491*3)</f>
        <v>322</v>
      </c>
      <c r="X491" s="30">
        <f>((E491+J491+O491-N491-R491)*(W491+(0.26*(J491+O491)+(0.52*(P491+Q491+M491))))/(C491+J491+O491+P491+Q491))</f>
        <v>119.35687500000002</v>
      </c>
      <c r="Y491" s="31">
        <f>(((X491*(3*1458))/162)/(C491-E491+P491+Q491+N491+R491))</f>
        <v>7.672941964285715</v>
      </c>
    </row>
    <row r="492" spans="22:25" ht="15">
      <c r="V492" s="42"/>
      <c r="X492" s="28"/>
      <c r="Y492" s="28"/>
    </row>
    <row r="493" spans="1:25" ht="15.75">
      <c r="A493" s="6" t="s">
        <v>145</v>
      </c>
      <c r="C493" s="40">
        <v>1991</v>
      </c>
      <c r="V493" s="42"/>
      <c r="X493" s="28"/>
      <c r="Y493" s="28"/>
    </row>
    <row r="494" spans="1:25" ht="15">
      <c r="A494" s="28">
        <v>1991</v>
      </c>
      <c r="B494" s="28">
        <v>64</v>
      </c>
      <c r="C494" s="28">
        <v>95</v>
      </c>
      <c r="D494" s="28">
        <v>10</v>
      </c>
      <c r="E494" s="28">
        <v>18</v>
      </c>
      <c r="F494" s="28">
        <v>7</v>
      </c>
      <c r="G494" s="28">
        <v>4</v>
      </c>
      <c r="H494" s="28">
        <v>0</v>
      </c>
      <c r="I494" s="28">
        <v>2</v>
      </c>
      <c r="J494" s="28">
        <v>3</v>
      </c>
      <c r="K494" s="28">
        <v>28</v>
      </c>
      <c r="L494" s="28">
        <v>1</v>
      </c>
      <c r="M494" s="28">
        <v>3</v>
      </c>
      <c r="N494" s="28">
        <v>1</v>
      </c>
      <c r="O494" s="28">
        <v>1</v>
      </c>
      <c r="P494" s="28">
        <v>1</v>
      </c>
      <c r="Q494" s="28">
        <v>1</v>
      </c>
      <c r="R494" s="28">
        <v>3</v>
      </c>
      <c r="S494" s="29">
        <f>E494/C494</f>
        <v>0.18947368421052632</v>
      </c>
      <c r="T494" s="29">
        <f>((I494*3)+(H494*2)+G494+E494)/C494</f>
        <v>0.29473684210526313</v>
      </c>
      <c r="U494" s="29">
        <f>(E494+J494+O494)/(C494+J494+O494+Q494)</f>
        <v>0.22</v>
      </c>
      <c r="V494" s="42">
        <f t="shared" si="104"/>
        <v>101</v>
      </c>
      <c r="W494" s="28">
        <f>E494+G494+(H494*2)+(I494*3)</f>
        <v>28</v>
      </c>
      <c r="X494" s="30">
        <f>((E494+J494+O494-N494-R494)*(W494+(0.26*(J494+O494)+(0.52*(P494+Q494+M494))))/(C494+J494+O494+P494+Q494))</f>
        <v>5.6388118811881185</v>
      </c>
      <c r="Y494" s="31">
        <f>(((X494*(3*1458))/162)/(C494-E494+P494+Q494+N494+R494))</f>
        <v>1.8343122986997495</v>
      </c>
    </row>
    <row r="495" spans="22:25" ht="15">
      <c r="V495" s="42"/>
      <c r="X495" s="28"/>
      <c r="Y495" s="28"/>
    </row>
    <row r="496" spans="1:25" ht="15.75">
      <c r="A496" s="6" t="s">
        <v>146</v>
      </c>
      <c r="C496" s="39" t="s">
        <v>147</v>
      </c>
      <c r="V496" s="42"/>
      <c r="X496" s="28"/>
      <c r="Y496" s="28"/>
    </row>
    <row r="497" spans="1:25" ht="15">
      <c r="A497" s="28">
        <v>1996</v>
      </c>
      <c r="B497" s="28">
        <v>18</v>
      </c>
      <c r="C497" s="28">
        <v>41</v>
      </c>
      <c r="D497" s="28">
        <v>5</v>
      </c>
      <c r="E497" s="28">
        <v>9</v>
      </c>
      <c r="F497" s="28">
        <v>3</v>
      </c>
      <c r="G497" s="28">
        <v>4</v>
      </c>
      <c r="H497" s="28">
        <v>0</v>
      </c>
      <c r="I497" s="28">
        <v>1</v>
      </c>
      <c r="J497" s="28">
        <v>3</v>
      </c>
      <c r="K497" s="28">
        <v>11</v>
      </c>
      <c r="L497" s="28">
        <v>0</v>
      </c>
      <c r="M497" s="28">
        <v>0</v>
      </c>
      <c r="N497" s="28">
        <v>0</v>
      </c>
      <c r="O497" s="28">
        <v>1</v>
      </c>
      <c r="P497" s="28">
        <v>0</v>
      </c>
      <c r="Q497" s="28">
        <v>0</v>
      </c>
      <c r="R497" s="28">
        <v>0</v>
      </c>
      <c r="S497" s="29">
        <f>E497/C497</f>
        <v>0.21951219512195122</v>
      </c>
      <c r="T497" s="29">
        <f>((I497*3)+(H497*2)+G497+E497)/C497</f>
        <v>0.3902439024390244</v>
      </c>
      <c r="U497" s="29">
        <f>(E497+J497+O497)/(C497+J497+O497+Q497)</f>
        <v>0.28888888888888886</v>
      </c>
      <c r="V497" s="42">
        <f t="shared" si="104"/>
        <v>45</v>
      </c>
      <c r="W497" s="28">
        <f>E497+G497+(H497*2)+(I497*3)</f>
        <v>16</v>
      </c>
      <c r="X497" s="30">
        <f>((E497+J497+O497-N497-R497)*(W497+(0.26*(J497+O497)+(0.52*(P497+Q497+M497))))/(C497+J497+O497+P497+Q497))</f>
        <v>4.922666666666666</v>
      </c>
      <c r="Y497" s="31">
        <f>(((X497*(3*1458))/162)/(C497-E497+P497+Q497+N497+R497))</f>
        <v>4.1535</v>
      </c>
    </row>
    <row r="498" spans="1:25" ht="15">
      <c r="A498" s="35">
        <v>1997</v>
      </c>
      <c r="B498" s="35">
        <v>40</v>
      </c>
      <c r="C498" s="35">
        <v>114</v>
      </c>
      <c r="D498" s="35">
        <v>9</v>
      </c>
      <c r="E498" s="35">
        <v>36</v>
      </c>
      <c r="F498" s="35">
        <v>11</v>
      </c>
      <c r="G498" s="35">
        <v>7</v>
      </c>
      <c r="H498" s="35">
        <v>1</v>
      </c>
      <c r="I498" s="35">
        <v>2</v>
      </c>
      <c r="J498" s="35">
        <v>1</v>
      </c>
      <c r="K498" s="35">
        <v>20</v>
      </c>
      <c r="L498" s="35">
        <v>1</v>
      </c>
      <c r="M498" s="35">
        <v>0</v>
      </c>
      <c r="N498" s="35">
        <v>0</v>
      </c>
      <c r="O498" s="35">
        <v>2</v>
      </c>
      <c r="P498" s="35">
        <v>0</v>
      </c>
      <c r="Q498" s="35">
        <v>0</v>
      </c>
      <c r="R498" s="35">
        <v>4</v>
      </c>
      <c r="S498" s="36">
        <f>E498/C498</f>
        <v>0.3157894736842105</v>
      </c>
      <c r="T498" s="36">
        <f>((I498*3)+(H498*2)+G498+E498)/C498</f>
        <v>0.4473684210526316</v>
      </c>
      <c r="U498" s="36">
        <f>(E498+J498+O498)/(C498+J498+O498+Q498)</f>
        <v>0.3333333333333333</v>
      </c>
      <c r="V498" s="35">
        <f t="shared" si="104"/>
        <v>117</v>
      </c>
      <c r="W498" s="35">
        <f>E498+G498+(H498*2)+(I498*3)</f>
        <v>51</v>
      </c>
      <c r="X498" s="37">
        <f>((E498+J498+O498-N498-R498)*(W498+(0.26*(J498+O498)+(0.52*(P498+Q498+M498))))/(C498+J498+O498+P498+Q498))</f>
        <v>15.48974358974359</v>
      </c>
      <c r="Y498" s="38">
        <f>(((X498*(3*1458))/162)/(C498-E498+P498+Q498+N498+R498))</f>
        <v>5.100281425891182</v>
      </c>
    </row>
    <row r="499" spans="1:25" ht="15">
      <c r="A499" s="28" t="s">
        <v>259</v>
      </c>
      <c r="B499" s="28">
        <f>SUM(B497:B498)</f>
        <v>58</v>
      </c>
      <c r="C499" s="28">
        <f aca="true" t="shared" si="108" ref="C499:R499">SUM(C497:C498)</f>
        <v>155</v>
      </c>
      <c r="D499" s="28">
        <f t="shared" si="108"/>
        <v>14</v>
      </c>
      <c r="E499" s="28">
        <f t="shared" si="108"/>
        <v>45</v>
      </c>
      <c r="F499" s="28">
        <f t="shared" si="108"/>
        <v>14</v>
      </c>
      <c r="G499" s="28">
        <f t="shared" si="108"/>
        <v>11</v>
      </c>
      <c r="H499" s="28">
        <f t="shared" si="108"/>
        <v>1</v>
      </c>
      <c r="I499" s="28">
        <f t="shared" si="108"/>
        <v>3</v>
      </c>
      <c r="J499" s="28">
        <f t="shared" si="108"/>
        <v>4</v>
      </c>
      <c r="K499" s="28">
        <f t="shared" si="108"/>
        <v>31</v>
      </c>
      <c r="L499" s="28">
        <f t="shared" si="108"/>
        <v>1</v>
      </c>
      <c r="M499" s="28">
        <f t="shared" si="108"/>
        <v>0</v>
      </c>
      <c r="N499" s="28">
        <f t="shared" si="108"/>
        <v>0</v>
      </c>
      <c r="O499" s="28">
        <f t="shared" si="108"/>
        <v>3</v>
      </c>
      <c r="P499" s="28">
        <f t="shared" si="108"/>
        <v>0</v>
      </c>
      <c r="Q499" s="28">
        <f t="shared" si="108"/>
        <v>0</v>
      </c>
      <c r="R499" s="28">
        <f t="shared" si="108"/>
        <v>4</v>
      </c>
      <c r="S499" s="29">
        <f>E499/C499</f>
        <v>0.2903225806451613</v>
      </c>
      <c r="T499" s="29">
        <f>((I499*3)+(H499*2)+G499+E499)/C499</f>
        <v>0.432258064516129</v>
      </c>
      <c r="U499" s="29">
        <f>(E499+J499+O499)/(C499+J499+O499+Q499)</f>
        <v>0.32098765432098764</v>
      </c>
      <c r="V499" s="42">
        <f t="shared" si="104"/>
        <v>162</v>
      </c>
      <c r="W499" s="28">
        <f>E499+G499+(H499*2)+(I499*3)</f>
        <v>67</v>
      </c>
      <c r="X499" s="30">
        <f>((E499+J499+O499-N499-R499)*(W499+(0.26*(J499+O499)+(0.52*(P499+Q499+M499))))/(C499+J499+O499+P499+Q499))</f>
        <v>20.39111111111111</v>
      </c>
      <c r="Y499" s="31">
        <f>(((X499*(3*1458))/162)/(C499-E499+P499+Q499+N499+R499))</f>
        <v>4.829473684210526</v>
      </c>
    </row>
    <row r="500" spans="22:25" ht="15">
      <c r="V500" s="42"/>
      <c r="X500" s="28"/>
      <c r="Y500" s="28"/>
    </row>
    <row r="501" spans="1:25" ht="15.75">
      <c r="A501" s="6" t="s">
        <v>148</v>
      </c>
      <c r="C501" s="39" t="s">
        <v>149</v>
      </c>
      <c r="V501" s="42"/>
      <c r="X501" s="28"/>
      <c r="Y501" s="28"/>
    </row>
    <row r="502" spans="1:25" ht="15">
      <c r="A502" s="28">
        <v>1998</v>
      </c>
      <c r="B502" s="28">
        <v>3</v>
      </c>
      <c r="C502" s="28">
        <v>6</v>
      </c>
      <c r="D502" s="28">
        <v>1</v>
      </c>
      <c r="E502" s="28">
        <v>2</v>
      </c>
      <c r="F502" s="28">
        <v>1</v>
      </c>
      <c r="G502" s="28">
        <v>0</v>
      </c>
      <c r="H502" s="28">
        <v>0</v>
      </c>
      <c r="I502" s="28">
        <v>0</v>
      </c>
      <c r="J502" s="28">
        <v>0</v>
      </c>
      <c r="K502" s="28">
        <v>0</v>
      </c>
      <c r="L502" s="28">
        <v>0</v>
      </c>
      <c r="M502" s="28">
        <v>1</v>
      </c>
      <c r="N502" s="28">
        <v>0</v>
      </c>
      <c r="O502" s="28">
        <v>0</v>
      </c>
      <c r="P502" s="28">
        <v>0</v>
      </c>
      <c r="Q502" s="28">
        <v>0</v>
      </c>
      <c r="R502" s="28">
        <v>0</v>
      </c>
      <c r="S502" s="29">
        <f aca="true" t="shared" si="109" ref="S502:S511">E502/C502</f>
        <v>0.3333333333333333</v>
      </c>
      <c r="T502" s="29">
        <f aca="true" t="shared" si="110" ref="T502:T511">((I502*3)+(H502*2)+G502+E502)/C502</f>
        <v>0.3333333333333333</v>
      </c>
      <c r="U502" s="29">
        <f aca="true" t="shared" si="111" ref="U502:U511">(E502+J502+O502)/(C502+J502+O502+Q502)</f>
        <v>0.3333333333333333</v>
      </c>
      <c r="V502" s="42">
        <f t="shared" si="104"/>
        <v>6</v>
      </c>
      <c r="W502" s="28">
        <f aca="true" t="shared" si="112" ref="W502:W511">E502+G502+(H502*2)+(I502*3)</f>
        <v>2</v>
      </c>
      <c r="X502" s="30">
        <f aca="true" t="shared" si="113" ref="X502:X511">((E502+J502+O502-N502-R502)*(W502+(0.26*(J502+O502)+(0.52*(P502+Q502+M502))))/(C502+J502+O502+P502+Q502))</f>
        <v>0.84</v>
      </c>
      <c r="Y502" s="31">
        <f aca="true" t="shared" si="114" ref="Y502:Y511">(((X502*(3*1458))/162)/(C502-E502+P502+Q502+N502+R502))</f>
        <v>5.67</v>
      </c>
    </row>
    <row r="503" spans="1:25" ht="15">
      <c r="A503" s="28">
        <v>1992</v>
      </c>
      <c r="B503" s="28">
        <v>127</v>
      </c>
      <c r="C503" s="28">
        <v>489</v>
      </c>
      <c r="D503" s="28">
        <v>38</v>
      </c>
      <c r="E503" s="28">
        <v>112</v>
      </c>
      <c r="F503" s="28">
        <v>36</v>
      </c>
      <c r="G503" s="28">
        <v>11</v>
      </c>
      <c r="H503" s="28">
        <v>6</v>
      </c>
      <c r="I503" s="28">
        <v>0</v>
      </c>
      <c r="J503" s="28">
        <v>24</v>
      </c>
      <c r="K503" s="28">
        <v>56</v>
      </c>
      <c r="L503" s="28">
        <v>2</v>
      </c>
      <c r="M503" s="28">
        <v>17</v>
      </c>
      <c r="N503" s="28">
        <v>8</v>
      </c>
      <c r="O503" s="28">
        <v>1</v>
      </c>
      <c r="P503" s="28">
        <v>7</v>
      </c>
      <c r="Q503" s="28">
        <v>1</v>
      </c>
      <c r="R503" s="28">
        <v>6</v>
      </c>
      <c r="S503" s="29">
        <f t="shared" si="109"/>
        <v>0.22903885480572597</v>
      </c>
      <c r="T503" s="29">
        <f t="shared" si="110"/>
        <v>0.27607361963190186</v>
      </c>
      <c r="U503" s="29">
        <f t="shared" si="111"/>
        <v>0.26601941747572816</v>
      </c>
      <c r="V503" s="42">
        <f t="shared" si="104"/>
        <v>522</v>
      </c>
      <c r="W503" s="28">
        <f t="shared" si="112"/>
        <v>135</v>
      </c>
      <c r="X503" s="30">
        <f t="shared" si="113"/>
        <v>36.4051724137931</v>
      </c>
      <c r="Y503" s="31">
        <f t="shared" si="114"/>
        <v>2.4635079077002855</v>
      </c>
    </row>
    <row r="504" spans="1:25" ht="15">
      <c r="A504" s="28">
        <v>1993</v>
      </c>
      <c r="B504" s="28">
        <v>138</v>
      </c>
      <c r="C504" s="28">
        <v>493</v>
      </c>
      <c r="D504" s="28">
        <v>57</v>
      </c>
      <c r="E504" s="28">
        <v>139</v>
      </c>
      <c r="F504" s="28">
        <v>49</v>
      </c>
      <c r="G504" s="28">
        <v>22</v>
      </c>
      <c r="H504" s="28">
        <v>7</v>
      </c>
      <c r="I504" s="28">
        <v>3</v>
      </c>
      <c r="J504" s="28">
        <v>31</v>
      </c>
      <c r="K504" s="28">
        <v>37</v>
      </c>
      <c r="L504" s="28">
        <v>3</v>
      </c>
      <c r="M504" s="28">
        <v>39</v>
      </c>
      <c r="N504" s="28">
        <v>3</v>
      </c>
      <c r="O504" s="28">
        <v>1</v>
      </c>
      <c r="P504" s="28">
        <v>5</v>
      </c>
      <c r="Q504" s="28">
        <v>3</v>
      </c>
      <c r="R504" s="28">
        <v>14</v>
      </c>
      <c r="S504" s="29">
        <f t="shared" si="109"/>
        <v>0.281947261663286</v>
      </c>
      <c r="T504" s="29">
        <f t="shared" si="110"/>
        <v>0.37322515212981744</v>
      </c>
      <c r="U504" s="29">
        <f t="shared" si="111"/>
        <v>0.32386363636363635</v>
      </c>
      <c r="V504" s="42">
        <f t="shared" si="104"/>
        <v>533</v>
      </c>
      <c r="W504" s="28">
        <f t="shared" si="112"/>
        <v>184</v>
      </c>
      <c r="X504" s="30">
        <f t="shared" si="113"/>
        <v>62.62859287054409</v>
      </c>
      <c r="Y504" s="31">
        <f t="shared" si="114"/>
        <v>4.461667565975437</v>
      </c>
    </row>
    <row r="505" spans="1:25" ht="15">
      <c r="A505" s="28">
        <v>1994</v>
      </c>
      <c r="B505" s="28">
        <v>152</v>
      </c>
      <c r="C505" s="28">
        <v>584</v>
      </c>
      <c r="D505" s="28">
        <v>69</v>
      </c>
      <c r="E505" s="28">
        <v>160</v>
      </c>
      <c r="F505" s="28">
        <v>47</v>
      </c>
      <c r="G505" s="28">
        <v>20</v>
      </c>
      <c r="H505" s="28">
        <v>18</v>
      </c>
      <c r="I505" s="28">
        <v>0</v>
      </c>
      <c r="J505" s="28">
        <v>36</v>
      </c>
      <c r="K505" s="28">
        <v>51</v>
      </c>
      <c r="L505" s="28">
        <v>5</v>
      </c>
      <c r="M505" s="28">
        <v>22</v>
      </c>
      <c r="N505" s="28">
        <v>6</v>
      </c>
      <c r="O505" s="28">
        <v>0</v>
      </c>
      <c r="P505" s="28">
        <v>6</v>
      </c>
      <c r="Q505" s="28">
        <v>2</v>
      </c>
      <c r="R505" s="28">
        <v>7</v>
      </c>
      <c r="S505" s="29">
        <f t="shared" si="109"/>
        <v>0.273972602739726</v>
      </c>
      <c r="T505" s="29">
        <f t="shared" si="110"/>
        <v>0.3698630136986301</v>
      </c>
      <c r="U505" s="29">
        <f t="shared" si="111"/>
        <v>0.31511254019292606</v>
      </c>
      <c r="V505" s="42">
        <f t="shared" si="104"/>
        <v>628</v>
      </c>
      <c r="W505" s="28">
        <f t="shared" si="112"/>
        <v>216</v>
      </c>
      <c r="X505" s="30">
        <f t="shared" si="113"/>
        <v>70.21605095541402</v>
      </c>
      <c r="Y505" s="31">
        <f t="shared" si="114"/>
        <v>4.260299720890289</v>
      </c>
    </row>
    <row r="506" spans="1:25" ht="15">
      <c r="A506" s="28">
        <v>1995</v>
      </c>
      <c r="B506" s="28">
        <v>157</v>
      </c>
      <c r="C506" s="28">
        <v>593</v>
      </c>
      <c r="D506" s="28">
        <v>87</v>
      </c>
      <c r="E506" s="28">
        <v>159</v>
      </c>
      <c r="F506" s="28">
        <v>40</v>
      </c>
      <c r="G506" s="28">
        <v>18</v>
      </c>
      <c r="H506" s="43">
        <v>25</v>
      </c>
      <c r="I506" s="28">
        <v>3</v>
      </c>
      <c r="J506" s="28">
        <v>32</v>
      </c>
      <c r="K506" s="28">
        <v>40</v>
      </c>
      <c r="L506" s="28">
        <v>0</v>
      </c>
      <c r="M506" s="28">
        <v>27</v>
      </c>
      <c r="N506" s="28">
        <v>9</v>
      </c>
      <c r="O506" s="28">
        <v>4</v>
      </c>
      <c r="P506" s="28">
        <v>0</v>
      </c>
      <c r="Q506" s="28">
        <v>5</v>
      </c>
      <c r="R506" s="28">
        <v>17</v>
      </c>
      <c r="S506" s="29">
        <f t="shared" si="109"/>
        <v>0.26812816188870153</v>
      </c>
      <c r="T506" s="29">
        <f t="shared" si="110"/>
        <v>0.3979763912310287</v>
      </c>
      <c r="U506" s="29">
        <f t="shared" si="111"/>
        <v>0.30757097791798105</v>
      </c>
      <c r="V506" s="42">
        <f t="shared" si="104"/>
        <v>634</v>
      </c>
      <c r="W506" s="28">
        <f t="shared" si="112"/>
        <v>236</v>
      </c>
      <c r="X506" s="30">
        <f t="shared" si="113"/>
        <v>69.8391167192429</v>
      </c>
      <c r="Y506" s="31">
        <f t="shared" si="114"/>
        <v>4.055174519181846</v>
      </c>
    </row>
    <row r="507" spans="1:25" ht="15">
      <c r="A507" s="28">
        <v>1996</v>
      </c>
      <c r="B507" s="28">
        <v>159</v>
      </c>
      <c r="C507" s="28">
        <v>705</v>
      </c>
      <c r="D507" s="28">
        <v>104</v>
      </c>
      <c r="E507" s="28">
        <v>203</v>
      </c>
      <c r="F507" s="28">
        <v>71</v>
      </c>
      <c r="G507" s="28">
        <v>19</v>
      </c>
      <c r="H507" s="28">
        <v>21</v>
      </c>
      <c r="I507" s="28">
        <v>8</v>
      </c>
      <c r="J507" s="28">
        <v>40</v>
      </c>
      <c r="K507" s="28">
        <v>67</v>
      </c>
      <c r="L507" s="28">
        <v>5</v>
      </c>
      <c r="M507" s="28">
        <v>39</v>
      </c>
      <c r="N507" s="28">
        <v>12</v>
      </c>
      <c r="O507" s="28">
        <v>0</v>
      </c>
      <c r="P507" s="28">
        <v>2</v>
      </c>
      <c r="Q507" s="28">
        <v>3</v>
      </c>
      <c r="R507" s="28">
        <v>7</v>
      </c>
      <c r="S507" s="29">
        <f t="shared" si="109"/>
        <v>0.28794326241134754</v>
      </c>
      <c r="T507" s="29">
        <f t="shared" si="110"/>
        <v>0.4085106382978723</v>
      </c>
      <c r="U507" s="29">
        <f t="shared" si="111"/>
        <v>0.32486631016042783</v>
      </c>
      <c r="V507" s="42">
        <f t="shared" si="104"/>
        <v>750</v>
      </c>
      <c r="W507" s="28">
        <f t="shared" si="112"/>
        <v>288</v>
      </c>
      <c r="X507" s="30">
        <f t="shared" si="113"/>
        <v>95.95562666666667</v>
      </c>
      <c r="Y507" s="31">
        <f t="shared" si="114"/>
        <v>4.925478935361217</v>
      </c>
    </row>
    <row r="508" spans="1:25" ht="15">
      <c r="A508" s="28">
        <v>1997</v>
      </c>
      <c r="B508" s="28">
        <v>155</v>
      </c>
      <c r="C508" s="43">
        <v>709</v>
      </c>
      <c r="D508" s="28">
        <v>108</v>
      </c>
      <c r="E508" s="28">
        <v>209</v>
      </c>
      <c r="F508" s="28">
        <v>75</v>
      </c>
      <c r="G508" s="28">
        <v>31</v>
      </c>
      <c r="H508" s="28">
        <v>18</v>
      </c>
      <c r="I508" s="28">
        <v>13</v>
      </c>
      <c r="J508" s="28">
        <v>18</v>
      </c>
      <c r="K508" s="28">
        <v>78</v>
      </c>
      <c r="L508" s="28">
        <v>18</v>
      </c>
      <c r="M508" s="28">
        <v>39</v>
      </c>
      <c r="N508" s="28">
        <v>11</v>
      </c>
      <c r="O508" s="28">
        <v>0</v>
      </c>
      <c r="P508" s="28">
        <v>0</v>
      </c>
      <c r="Q508" s="28">
        <v>3</v>
      </c>
      <c r="R508" s="28">
        <v>10</v>
      </c>
      <c r="S508" s="29">
        <f t="shared" si="109"/>
        <v>0.2947813822284908</v>
      </c>
      <c r="T508" s="29">
        <f t="shared" si="110"/>
        <v>0.44428772919605075</v>
      </c>
      <c r="U508" s="29">
        <f t="shared" si="111"/>
        <v>0.31095890410958904</v>
      </c>
      <c r="V508" s="42">
        <f t="shared" si="104"/>
        <v>730</v>
      </c>
      <c r="W508" s="28">
        <f t="shared" si="112"/>
        <v>315</v>
      </c>
      <c r="X508" s="30">
        <f t="shared" si="113"/>
        <v>96.37413698630137</v>
      </c>
      <c r="Y508" s="31">
        <f t="shared" si="114"/>
        <v>4.965842936317055</v>
      </c>
    </row>
    <row r="509" spans="1:25" ht="15">
      <c r="A509" s="28">
        <v>1998</v>
      </c>
      <c r="B509" s="28">
        <v>148</v>
      </c>
      <c r="C509" s="28">
        <v>483</v>
      </c>
      <c r="D509" s="28">
        <v>67</v>
      </c>
      <c r="E509" s="28">
        <v>141</v>
      </c>
      <c r="F509" s="28">
        <v>59</v>
      </c>
      <c r="G509" s="28">
        <v>21</v>
      </c>
      <c r="H509" s="28">
        <v>6</v>
      </c>
      <c r="I509" s="28">
        <v>5</v>
      </c>
      <c r="J509" s="28">
        <v>44</v>
      </c>
      <c r="K509" s="28">
        <v>38</v>
      </c>
      <c r="L509" s="28">
        <v>10</v>
      </c>
      <c r="M509" s="28">
        <v>21</v>
      </c>
      <c r="N509" s="28">
        <v>9</v>
      </c>
      <c r="O509" s="28">
        <v>0</v>
      </c>
      <c r="P509" s="28">
        <v>0</v>
      </c>
      <c r="Q509" s="28">
        <v>0</v>
      </c>
      <c r="R509" s="28">
        <v>7</v>
      </c>
      <c r="S509" s="29">
        <f t="shared" si="109"/>
        <v>0.2919254658385093</v>
      </c>
      <c r="T509" s="29">
        <f t="shared" si="110"/>
        <v>0.391304347826087</v>
      </c>
      <c r="U509" s="29">
        <f t="shared" si="111"/>
        <v>0.3510436432637571</v>
      </c>
      <c r="V509" s="42">
        <f t="shared" si="104"/>
        <v>527</v>
      </c>
      <c r="W509" s="28">
        <f t="shared" si="112"/>
        <v>189</v>
      </c>
      <c r="X509" s="30">
        <f t="shared" si="113"/>
        <v>67.7795825426945</v>
      </c>
      <c r="Y509" s="31">
        <f t="shared" si="114"/>
        <v>5.111867957130591</v>
      </c>
    </row>
    <row r="510" spans="1:25" ht="15">
      <c r="A510" s="35">
        <v>1999</v>
      </c>
      <c r="B510" s="35">
        <v>33</v>
      </c>
      <c r="C510" s="35">
        <v>80</v>
      </c>
      <c r="D510" s="35">
        <v>13</v>
      </c>
      <c r="E510" s="35">
        <v>24</v>
      </c>
      <c r="F510" s="35">
        <v>12</v>
      </c>
      <c r="G510" s="35">
        <v>5</v>
      </c>
      <c r="H510" s="35">
        <v>0</v>
      </c>
      <c r="I510" s="35">
        <v>2</v>
      </c>
      <c r="J510" s="35">
        <v>12</v>
      </c>
      <c r="K510" s="35">
        <v>5</v>
      </c>
      <c r="L510" s="35">
        <v>0</v>
      </c>
      <c r="M510" s="35">
        <v>3</v>
      </c>
      <c r="N510" s="35">
        <v>1</v>
      </c>
      <c r="O510" s="35">
        <v>0</v>
      </c>
      <c r="P510" s="35">
        <v>0</v>
      </c>
      <c r="Q510" s="35">
        <v>0</v>
      </c>
      <c r="R510" s="35">
        <v>0</v>
      </c>
      <c r="S510" s="36">
        <f t="shared" si="109"/>
        <v>0.3</v>
      </c>
      <c r="T510" s="36">
        <f t="shared" si="110"/>
        <v>0.4375</v>
      </c>
      <c r="U510" s="36">
        <f t="shared" si="111"/>
        <v>0.391304347826087</v>
      </c>
      <c r="V510" s="35">
        <f t="shared" si="104"/>
        <v>92</v>
      </c>
      <c r="W510" s="35">
        <f t="shared" si="112"/>
        <v>35</v>
      </c>
      <c r="X510" s="37">
        <f t="shared" si="113"/>
        <v>15.095652173913043</v>
      </c>
      <c r="Y510" s="38">
        <f t="shared" si="114"/>
        <v>7.150572082379863</v>
      </c>
    </row>
    <row r="511" spans="1:25" ht="15">
      <c r="A511" s="28" t="s">
        <v>259</v>
      </c>
      <c r="B511" s="28">
        <f>SUM(B502:B510)</f>
        <v>1072</v>
      </c>
      <c r="C511" s="28">
        <f aca="true" t="shared" si="115" ref="C511:R511">SUM(C502:C510)</f>
        <v>4142</v>
      </c>
      <c r="D511" s="28">
        <f t="shared" si="115"/>
        <v>544</v>
      </c>
      <c r="E511" s="28">
        <f t="shared" si="115"/>
        <v>1149</v>
      </c>
      <c r="F511" s="28">
        <f t="shared" si="115"/>
        <v>390</v>
      </c>
      <c r="G511" s="28">
        <f t="shared" si="115"/>
        <v>147</v>
      </c>
      <c r="H511" s="54">
        <f t="shared" si="115"/>
        <v>101</v>
      </c>
      <c r="I511" s="28">
        <f t="shared" si="115"/>
        <v>34</v>
      </c>
      <c r="J511" s="28">
        <f t="shared" si="115"/>
        <v>237</v>
      </c>
      <c r="K511" s="28">
        <f t="shared" si="115"/>
        <v>372</v>
      </c>
      <c r="L511" s="28">
        <f t="shared" si="115"/>
        <v>43</v>
      </c>
      <c r="M511" s="55">
        <f t="shared" si="115"/>
        <v>208</v>
      </c>
      <c r="N511" s="28">
        <f t="shared" si="115"/>
        <v>59</v>
      </c>
      <c r="O511" s="28">
        <f t="shared" si="115"/>
        <v>6</v>
      </c>
      <c r="P511" s="28">
        <f t="shared" si="115"/>
        <v>20</v>
      </c>
      <c r="Q511" s="28">
        <f t="shared" si="115"/>
        <v>17</v>
      </c>
      <c r="R511" s="28">
        <f t="shared" si="115"/>
        <v>68</v>
      </c>
      <c r="S511" s="29">
        <f t="shared" si="109"/>
        <v>0.27740222114920327</v>
      </c>
      <c r="T511" s="29">
        <f t="shared" si="110"/>
        <v>0.38628681796233705</v>
      </c>
      <c r="U511" s="29">
        <f t="shared" si="111"/>
        <v>0.3162199000454339</v>
      </c>
      <c r="V511" s="42">
        <f t="shared" si="104"/>
        <v>4422</v>
      </c>
      <c r="W511" s="28">
        <f t="shared" si="112"/>
        <v>1600</v>
      </c>
      <c r="X511" s="30">
        <f t="shared" si="113"/>
        <v>512.2305970149254</v>
      </c>
      <c r="Y511" s="31">
        <f t="shared" si="114"/>
        <v>4.3808128347808</v>
      </c>
    </row>
    <row r="512" spans="22:25" ht="15">
      <c r="V512" s="42"/>
      <c r="X512" s="28"/>
      <c r="Y512" s="28"/>
    </row>
    <row r="513" spans="1:25" ht="15.75">
      <c r="A513" s="6" t="s">
        <v>150</v>
      </c>
      <c r="C513" s="56">
        <v>1982</v>
      </c>
      <c r="V513" s="42"/>
      <c r="X513" s="28"/>
      <c r="Y513" s="28"/>
    </row>
    <row r="514" spans="1:25" ht="15">
      <c r="A514" s="28">
        <v>1982</v>
      </c>
      <c r="E514" t="s">
        <v>151</v>
      </c>
      <c r="X514" s="28">
        <v>0</v>
      </c>
      <c r="Y514" s="28">
        <v>0</v>
      </c>
    </row>
    <row r="515" spans="24:25" ht="15">
      <c r="X515" s="28"/>
      <c r="Y515" s="28"/>
    </row>
    <row r="516" spans="1:25" ht="15.75">
      <c r="A516" s="32" t="s">
        <v>152</v>
      </c>
      <c r="C516" s="33" t="s">
        <v>153</v>
      </c>
      <c r="X516" s="28"/>
      <c r="Y516" s="28"/>
    </row>
    <row r="517" spans="1:25" ht="15">
      <c r="A517" s="28">
        <v>2000</v>
      </c>
      <c r="B517" s="28">
        <v>110</v>
      </c>
      <c r="C517" s="28">
        <v>262</v>
      </c>
      <c r="D517" s="28">
        <v>46</v>
      </c>
      <c r="E517" s="28">
        <v>87</v>
      </c>
      <c r="F517" s="28">
        <v>30</v>
      </c>
      <c r="G517" s="28">
        <v>19</v>
      </c>
      <c r="H517" s="28">
        <v>2</v>
      </c>
      <c r="I517" s="28">
        <v>6</v>
      </c>
      <c r="J517" s="28">
        <v>9</v>
      </c>
      <c r="K517" s="28">
        <v>60</v>
      </c>
      <c r="L517" s="28">
        <v>4</v>
      </c>
      <c r="M517" s="28">
        <v>2</v>
      </c>
      <c r="N517" s="28">
        <v>0</v>
      </c>
      <c r="O517" s="28">
        <v>3</v>
      </c>
      <c r="P517" s="28">
        <v>0</v>
      </c>
      <c r="Q517" s="28">
        <v>2</v>
      </c>
      <c r="R517" s="28">
        <v>4</v>
      </c>
      <c r="S517" s="29">
        <f>E517/C517</f>
        <v>0.3320610687022901</v>
      </c>
      <c r="T517" s="29">
        <f>((I517*3)+(H517*2)+G517+E517)/C517</f>
        <v>0.48854961832061067</v>
      </c>
      <c r="U517" s="29">
        <f>(E517+J517+O517)/(C517+J517+O517+Q517)</f>
        <v>0.358695652173913</v>
      </c>
      <c r="V517" s="42">
        <f t="shared" si="104"/>
        <v>276</v>
      </c>
      <c r="W517" s="28">
        <f>E517+G517+(H517*2)+(I517*3)</f>
        <v>128</v>
      </c>
      <c r="X517" s="30">
        <f>((E517+J517+O517-N517-R517)*(W517+(0.26*(J517+O517)+(0.52*(P517+Q517+M517))))/(C517+J517+O517+P517+Q517))</f>
        <v>45.847826086956516</v>
      </c>
      <c r="Y517" s="31">
        <f>(((X517*(3*1458))/162)/(C517-E517+P517+Q517+N517+R517))</f>
        <v>6.8391784770598125</v>
      </c>
    </row>
    <row r="518" spans="1:25" ht="15">
      <c r="A518" s="28">
        <v>2001</v>
      </c>
      <c r="B518" s="28">
        <v>114</v>
      </c>
      <c r="C518" s="28">
        <v>286</v>
      </c>
      <c r="D518" s="28">
        <v>50</v>
      </c>
      <c r="E518" s="28">
        <v>75</v>
      </c>
      <c r="F518" s="28">
        <v>32</v>
      </c>
      <c r="G518" s="28">
        <v>23</v>
      </c>
      <c r="H518" s="28">
        <v>0</v>
      </c>
      <c r="I518" s="28">
        <v>13</v>
      </c>
      <c r="J518" s="28">
        <v>20</v>
      </c>
      <c r="K518" s="28">
        <v>56</v>
      </c>
      <c r="L518" s="28">
        <v>3</v>
      </c>
      <c r="M518" s="28">
        <v>2</v>
      </c>
      <c r="N518" s="28">
        <v>1</v>
      </c>
      <c r="O518" s="28">
        <v>0</v>
      </c>
      <c r="P518" s="28">
        <v>0</v>
      </c>
      <c r="Q518" s="28">
        <v>3</v>
      </c>
      <c r="R518" s="28">
        <v>6</v>
      </c>
      <c r="S518" s="29">
        <f>E518/C518</f>
        <v>0.26223776223776224</v>
      </c>
      <c r="T518" s="29">
        <f>((I518*3)+(H518*2)+G518+E518)/C518</f>
        <v>0.479020979020979</v>
      </c>
      <c r="U518" s="29">
        <f>(E518+J518+O518)/(C518+J518+O518+Q518)</f>
        <v>0.3074433656957929</v>
      </c>
      <c r="V518" s="42">
        <f t="shared" si="104"/>
        <v>309</v>
      </c>
      <c r="W518" s="28">
        <f>E518+G518+(H518*2)+(I518*3)</f>
        <v>137</v>
      </c>
      <c r="X518" s="30">
        <f>((E518+J518+O518-N518-R518)*(W518+(0.26*(J518+O518)+(0.52*(P518+Q518+M518))))/(C518+J518+O518+P518+Q518))</f>
        <v>41.23754045307444</v>
      </c>
      <c r="Y518" s="31">
        <f>(((X518*(3*1458))/162)/(C518-E518+P518+Q518+N518+R518))</f>
        <v>5.038070553090542</v>
      </c>
    </row>
    <row r="519" spans="1:25" ht="15">
      <c r="A519" s="35">
        <v>2006</v>
      </c>
      <c r="B519" s="35">
        <v>121</v>
      </c>
      <c r="C519" s="35">
        <v>444</v>
      </c>
      <c r="D519" s="35">
        <v>45</v>
      </c>
      <c r="E519" s="35">
        <v>106</v>
      </c>
      <c r="F519" s="35">
        <v>51</v>
      </c>
      <c r="G519" s="35">
        <v>14</v>
      </c>
      <c r="H519" s="35">
        <v>2</v>
      </c>
      <c r="I519" s="35">
        <v>14</v>
      </c>
      <c r="J519" s="35">
        <v>24</v>
      </c>
      <c r="K519" s="35">
        <v>104</v>
      </c>
      <c r="L519" s="35">
        <v>4</v>
      </c>
      <c r="M519" s="35">
        <v>9</v>
      </c>
      <c r="N519" s="35">
        <v>3</v>
      </c>
      <c r="O519" s="35">
        <v>3</v>
      </c>
      <c r="P519" s="35">
        <v>1</v>
      </c>
      <c r="Q519" s="35">
        <v>5</v>
      </c>
      <c r="R519" s="35">
        <v>21</v>
      </c>
      <c r="S519" s="36">
        <f>E519/C519</f>
        <v>0.23873873873873874</v>
      </c>
      <c r="T519" s="36">
        <f>((I519*3)+(H519*2)+G519+E519)/C519</f>
        <v>0.3738738738738739</v>
      </c>
      <c r="U519" s="36">
        <f>(E519+J519+O519)/(C519+J519+O519+Q519)</f>
        <v>0.27941176470588236</v>
      </c>
      <c r="V519" s="35">
        <f t="shared" si="104"/>
        <v>477</v>
      </c>
      <c r="W519" s="35">
        <f>E519+G519+(H519*2)+(I519*3)</f>
        <v>166</v>
      </c>
      <c r="X519" s="37">
        <f>((E519+J519+O519-N519-R519)*(W519+(0.26*(J519+O519)+(0.52*(P519+Q519+M519))))/(C519+J519+O519+P519+Q519))</f>
        <v>41.31945492662474</v>
      </c>
      <c r="Y519" s="38">
        <f>(((X519*(3*1458))/162)/(C519-E519+P519+Q519+N519+R519))</f>
        <v>3.0315904429860545</v>
      </c>
    </row>
    <row r="520" spans="1:25" ht="15">
      <c r="A520" s="28" t="s">
        <v>259</v>
      </c>
      <c r="B520" s="28">
        <f>SUM(B517:B519)</f>
        <v>345</v>
      </c>
      <c r="C520" s="28">
        <f aca="true" t="shared" si="116" ref="C520:R520">SUM(C517:C519)</f>
        <v>992</v>
      </c>
      <c r="D520" s="28">
        <f t="shared" si="116"/>
        <v>141</v>
      </c>
      <c r="E520" s="28">
        <f t="shared" si="116"/>
        <v>268</v>
      </c>
      <c r="F520" s="28">
        <f t="shared" si="116"/>
        <v>113</v>
      </c>
      <c r="G520" s="28">
        <f t="shared" si="116"/>
        <v>56</v>
      </c>
      <c r="H520" s="28">
        <f t="shared" si="116"/>
        <v>4</v>
      </c>
      <c r="I520" s="28">
        <f t="shared" si="116"/>
        <v>33</v>
      </c>
      <c r="J520" s="28">
        <f t="shared" si="116"/>
        <v>53</v>
      </c>
      <c r="K520" s="28">
        <f t="shared" si="116"/>
        <v>220</v>
      </c>
      <c r="L520" s="28">
        <f t="shared" si="116"/>
        <v>11</v>
      </c>
      <c r="M520" s="28">
        <f t="shared" si="116"/>
        <v>13</v>
      </c>
      <c r="N520" s="28">
        <f t="shared" si="116"/>
        <v>4</v>
      </c>
      <c r="O520" s="28">
        <f t="shared" si="116"/>
        <v>6</v>
      </c>
      <c r="P520" s="28">
        <f t="shared" si="116"/>
        <v>1</v>
      </c>
      <c r="Q520" s="28">
        <f t="shared" si="116"/>
        <v>10</v>
      </c>
      <c r="R520" s="28">
        <f t="shared" si="116"/>
        <v>31</v>
      </c>
      <c r="S520" s="29">
        <f>E520/C520</f>
        <v>0.2701612903225806</v>
      </c>
      <c r="T520" s="29">
        <f>((I520*3)+(H520*2)+G520+E520)/C520</f>
        <v>0.4344758064516129</v>
      </c>
      <c r="U520" s="29">
        <f>(E520+J520+O520)/(C520+J520+O520+Q520)</f>
        <v>0.3081998114985862</v>
      </c>
      <c r="V520" s="42">
        <f t="shared" si="104"/>
        <v>1062</v>
      </c>
      <c r="W520" s="28">
        <f>E520+G520+(H520*2)+(I520*3)</f>
        <v>431</v>
      </c>
      <c r="X520" s="30">
        <f>((E520+J520+O520-N520-R520)*(W520+(0.26*(J520+O520)+(0.52*(P520+Q520+M520))))/(C520+J520+O520+P520+Q520))</f>
        <v>126.15389830508475</v>
      </c>
      <c r="Y520" s="31">
        <f>(((X520*(3*1458))/162)/(C520-E520+P520+Q520+N520+R520))</f>
        <v>4.423578252256219</v>
      </c>
    </row>
    <row r="521" spans="22:25" ht="15">
      <c r="V521" s="42"/>
      <c r="X521" s="28"/>
      <c r="Y521" s="28"/>
    </row>
    <row r="522" spans="1:25" ht="15.75">
      <c r="A522" s="32" t="s">
        <v>154</v>
      </c>
      <c r="C522" s="27">
        <v>2003</v>
      </c>
      <c r="V522" s="42"/>
      <c r="X522" s="28"/>
      <c r="Y522" s="28"/>
    </row>
    <row r="523" spans="1:25" ht="15">
      <c r="A523" s="28">
        <v>2003</v>
      </c>
      <c r="B523" s="28">
        <v>129</v>
      </c>
      <c r="C523" s="28">
        <v>393</v>
      </c>
      <c r="D523" s="28">
        <v>43</v>
      </c>
      <c r="E523" s="28">
        <v>109</v>
      </c>
      <c r="F523" s="28">
        <v>56</v>
      </c>
      <c r="G523" s="28">
        <v>25</v>
      </c>
      <c r="H523" s="28">
        <v>0</v>
      </c>
      <c r="I523" s="28">
        <v>14</v>
      </c>
      <c r="J523" s="28">
        <v>24</v>
      </c>
      <c r="K523" s="28">
        <v>57</v>
      </c>
      <c r="L523" s="28">
        <v>5</v>
      </c>
      <c r="M523" s="28">
        <v>2</v>
      </c>
      <c r="N523" s="28">
        <v>1</v>
      </c>
      <c r="O523" s="28">
        <v>7</v>
      </c>
      <c r="P523" s="28">
        <v>0</v>
      </c>
      <c r="Q523" s="28">
        <v>3</v>
      </c>
      <c r="R523" s="28">
        <v>7</v>
      </c>
      <c r="S523" s="29">
        <f>E523/C523</f>
        <v>0.27735368956743</v>
      </c>
      <c r="T523" s="29">
        <f>((I523*3)+(H523*2)+G523+E523)/C523</f>
        <v>0.44783715012722647</v>
      </c>
      <c r="U523" s="29">
        <f>(E523+J523+O523)/(C523+J523+O523+Q523)</f>
        <v>0.32786885245901637</v>
      </c>
      <c r="V523" s="42">
        <f t="shared" si="104"/>
        <v>427</v>
      </c>
      <c r="W523" s="28">
        <f>E523+G523+(H523*2)+(I523*3)</f>
        <v>176</v>
      </c>
      <c r="X523" s="30">
        <f>((E523+J523+O523-N523-R523)*(W523+(0.26*(J523+O523)+(0.52*(P523+Q523+M523))))/(C523+J523+O523+P523+Q523))</f>
        <v>57.70285714285714</v>
      </c>
      <c r="Y523" s="31">
        <f>(((X523*(3*1458))/162)/(C523-E523+P523+Q523+N523+R523))</f>
        <v>5.281278450363196</v>
      </c>
    </row>
    <row r="524" spans="22:25" ht="15">
      <c r="V524" s="42"/>
      <c r="X524" s="28"/>
      <c r="Y524" s="28"/>
    </row>
    <row r="525" spans="1:25" ht="15.75">
      <c r="A525" s="32" t="s">
        <v>155</v>
      </c>
      <c r="C525" s="27">
        <v>2000</v>
      </c>
      <c r="V525" s="42"/>
      <c r="X525" s="28"/>
      <c r="Y525" s="28"/>
    </row>
    <row r="526" spans="1:25" ht="15">
      <c r="A526" s="28">
        <v>2000</v>
      </c>
      <c r="B526" s="28">
        <v>41</v>
      </c>
      <c r="C526" s="28">
        <v>124</v>
      </c>
      <c r="D526" s="28">
        <v>17</v>
      </c>
      <c r="E526" s="28">
        <v>43</v>
      </c>
      <c r="F526" s="28">
        <v>22</v>
      </c>
      <c r="G526" s="28">
        <v>10</v>
      </c>
      <c r="H526" s="28">
        <v>1</v>
      </c>
      <c r="I526" s="28">
        <v>2</v>
      </c>
      <c r="J526" s="28">
        <v>4</v>
      </c>
      <c r="K526" s="28">
        <v>12</v>
      </c>
      <c r="L526" s="28">
        <v>5</v>
      </c>
      <c r="M526" s="28">
        <v>0</v>
      </c>
      <c r="N526" s="28">
        <v>0</v>
      </c>
      <c r="O526" s="28">
        <v>0</v>
      </c>
      <c r="P526" s="28">
        <v>0</v>
      </c>
      <c r="Q526" s="28">
        <v>1</v>
      </c>
      <c r="R526" s="28">
        <v>3</v>
      </c>
      <c r="S526" s="29">
        <f>E526/C526</f>
        <v>0.3467741935483871</v>
      </c>
      <c r="T526" s="29">
        <f>((I526*3)+(H526*2)+G526+E526)/C526</f>
        <v>0.49193548387096775</v>
      </c>
      <c r="U526" s="29">
        <f>(E526+J526+O526)/(C526+J526+O526+Q526)</f>
        <v>0.3643410852713178</v>
      </c>
      <c r="V526" s="42">
        <f>(C526+J526+O526+P526+Q526)</f>
        <v>129</v>
      </c>
      <c r="W526" s="28">
        <f>E526+G526+(H526*2)+(I526*3)</f>
        <v>61</v>
      </c>
      <c r="X526" s="30">
        <f>((E526+J526+O526-N526-R526)*(W526+(0.26*(J526+O526)+(0.52*(P526+Q526+M526))))/(C526+J526+O526+P526+Q526))</f>
        <v>21.338294573643413</v>
      </c>
      <c r="Y526" s="31">
        <f>(((X526*(3*1458))/162)/(C526-E526+P526+Q526+N526+R526))</f>
        <v>6.778046511627908</v>
      </c>
    </row>
    <row r="527" spans="22:25" ht="15">
      <c r="V527" s="42"/>
      <c r="X527" s="28"/>
      <c r="Y527" s="28"/>
    </row>
    <row r="528" spans="1:25" ht="15.75">
      <c r="A528" s="32" t="s">
        <v>156</v>
      </c>
      <c r="C528" s="27" t="s">
        <v>311</v>
      </c>
      <c r="G528" s="45" t="s">
        <v>294</v>
      </c>
      <c r="V528" s="42"/>
      <c r="X528" s="28"/>
      <c r="Y528" s="28"/>
    </row>
    <row r="529" spans="1:25" ht="15">
      <c r="A529" s="28">
        <v>1980</v>
      </c>
      <c r="B529" s="28">
        <v>62</v>
      </c>
      <c r="C529" s="28">
        <v>116</v>
      </c>
      <c r="D529" s="28">
        <v>12</v>
      </c>
      <c r="E529" s="28">
        <v>22</v>
      </c>
      <c r="F529" s="28">
        <v>8</v>
      </c>
      <c r="G529" s="28">
        <v>3</v>
      </c>
      <c r="H529" s="28">
        <v>0</v>
      </c>
      <c r="I529" s="28">
        <v>2</v>
      </c>
      <c r="J529" s="28">
        <v>7</v>
      </c>
      <c r="K529" s="28">
        <v>12</v>
      </c>
      <c r="L529" s="28">
        <v>5</v>
      </c>
      <c r="M529" s="28">
        <v>0</v>
      </c>
      <c r="N529" s="28">
        <v>0</v>
      </c>
      <c r="O529" s="28">
        <v>2</v>
      </c>
      <c r="P529" s="28">
        <v>8</v>
      </c>
      <c r="Q529" s="28">
        <v>1</v>
      </c>
      <c r="R529" s="28">
        <v>4</v>
      </c>
      <c r="S529" s="29">
        <f>E529/C529</f>
        <v>0.1896551724137931</v>
      </c>
      <c r="T529" s="29">
        <f>((I529*3)+(H529*2)+G529+E529)/C529</f>
        <v>0.2672413793103448</v>
      </c>
      <c r="U529" s="29">
        <f>(E529+J529+O529)/(C529+J529+O529+Q529)</f>
        <v>0.24603174603174602</v>
      </c>
      <c r="V529" s="42">
        <f>(C529+J529+O529+P529+Q529)</f>
        <v>134</v>
      </c>
      <c r="W529" s="28">
        <f>E529+G529+(H529*2)+(I529*3)</f>
        <v>31</v>
      </c>
      <c r="X529" s="30">
        <f>((E529+J529+O529-N529-R529)*(W529+(0.26*(J529+O529)+(0.52*(P529+Q529+M529))))/(C529+J529+O529+P529+Q529))</f>
        <v>7.660746268656716</v>
      </c>
      <c r="Y529" s="31">
        <f>(((X529*(3*1458))/162)/(C529-E529+P529+Q529+N529+R529))</f>
        <v>1.933085507044218</v>
      </c>
    </row>
    <row r="530" spans="1:25" ht="15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V530"/>
      <c r="W530"/>
      <c r="X530"/>
      <c r="Y530"/>
    </row>
    <row r="531" spans="1:25" ht="15.75">
      <c r="A531" s="32" t="s">
        <v>157</v>
      </c>
      <c r="B531" s="28"/>
      <c r="C531" s="27" t="s">
        <v>158</v>
      </c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V531"/>
      <c r="W531"/>
      <c r="X531"/>
      <c r="Y531"/>
    </row>
    <row r="532" spans="1:25" ht="15">
      <c r="A532" s="28">
        <v>2011</v>
      </c>
      <c r="B532" s="28">
        <v>90</v>
      </c>
      <c r="C532" s="28">
        <v>147</v>
      </c>
      <c r="D532" s="28">
        <v>30</v>
      </c>
      <c r="E532" s="28">
        <v>40</v>
      </c>
      <c r="F532" s="28">
        <v>19</v>
      </c>
      <c r="G532" s="28">
        <v>8</v>
      </c>
      <c r="H532" s="28">
        <v>0</v>
      </c>
      <c r="I532" s="28">
        <v>5</v>
      </c>
      <c r="J532" s="28">
        <v>10</v>
      </c>
      <c r="K532" s="28">
        <v>30</v>
      </c>
      <c r="L532" s="28">
        <v>3</v>
      </c>
      <c r="M532" s="28">
        <v>13</v>
      </c>
      <c r="N532" s="28">
        <v>3</v>
      </c>
      <c r="O532" s="28">
        <v>2</v>
      </c>
      <c r="P532" s="28">
        <v>0</v>
      </c>
      <c r="Q532" s="28">
        <v>0</v>
      </c>
      <c r="R532" s="28">
        <v>9</v>
      </c>
      <c r="S532" s="29">
        <f>E532/C532</f>
        <v>0.272108843537415</v>
      </c>
      <c r="T532" s="29">
        <f>((I532*3)+(H532*2)+G532+E532)/C532</f>
        <v>0.42857142857142855</v>
      </c>
      <c r="U532" s="29">
        <f>(E532+J532+O532)/(C532+J532+O532+Q532)</f>
        <v>0.3270440251572327</v>
      </c>
      <c r="V532" s="42">
        <f>(C532+J532+O532+P532+Q532)</f>
        <v>159</v>
      </c>
      <c r="W532" s="28">
        <f>E532+G532+(H532*2)+(I532*3)</f>
        <v>63</v>
      </c>
      <c r="X532" s="30">
        <f>((E532+J532+O532-N532-R532)*(W532+(0.26*(J532+O532)+(0.52*(P532+Q532+M532))))/(C532+J532+O532+P532+Q532))</f>
        <v>18.334591194968553</v>
      </c>
      <c r="Y532" s="31">
        <f>(((X532*(3*1458))/162)/(C532-E532+P532+Q532+N532+R532))</f>
        <v>4.159949262723957</v>
      </c>
    </row>
    <row r="533" spans="1:25" ht="15">
      <c r="A533" s="28">
        <v>2012</v>
      </c>
      <c r="B533" s="28"/>
      <c r="C533" s="28"/>
      <c r="D533" s="28"/>
      <c r="E533" s="28"/>
      <c r="F533" s="28"/>
      <c r="G533" s="28" t="s">
        <v>297</v>
      </c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V533"/>
      <c r="W533"/>
      <c r="X533"/>
      <c r="Y533"/>
    </row>
    <row r="534" spans="1:25" ht="15">
      <c r="A534" s="35">
        <v>2013</v>
      </c>
      <c r="B534" s="35">
        <v>4</v>
      </c>
      <c r="C534" s="35">
        <v>5</v>
      </c>
      <c r="D534" s="35">
        <v>1</v>
      </c>
      <c r="E534" s="35">
        <v>2</v>
      </c>
      <c r="F534" s="35">
        <v>0</v>
      </c>
      <c r="G534" s="35">
        <v>0</v>
      </c>
      <c r="H534" s="35">
        <v>0</v>
      </c>
      <c r="I534" s="35">
        <v>0</v>
      </c>
      <c r="J534" s="35">
        <v>0</v>
      </c>
      <c r="K534" s="35">
        <v>0</v>
      </c>
      <c r="L534" s="35">
        <v>0</v>
      </c>
      <c r="M534" s="35">
        <v>0</v>
      </c>
      <c r="N534" s="35">
        <v>0</v>
      </c>
      <c r="O534" s="35">
        <v>0</v>
      </c>
      <c r="P534" s="35">
        <v>0</v>
      </c>
      <c r="Q534" s="35">
        <v>0</v>
      </c>
      <c r="R534" s="35">
        <v>0</v>
      </c>
      <c r="S534" s="36">
        <f>E534/C534</f>
        <v>0.4</v>
      </c>
      <c r="T534" s="36">
        <f>((I534*3)+(H534*2)+G534+E534)/C534</f>
        <v>0.4</v>
      </c>
      <c r="U534" s="36">
        <f>(E534+J534+O534)/(C534+J534+O534+Q534)</f>
        <v>0.4</v>
      </c>
      <c r="V534" s="35">
        <f>(C534+J534+O534+P534+Q534)</f>
        <v>5</v>
      </c>
      <c r="W534" s="35">
        <f>E534+G534+(H534*2)+(I534*3)</f>
        <v>2</v>
      </c>
      <c r="X534" s="37">
        <f>((E534+J534+O534-N534-R534)*(W534+(0.26*(J534+O534)+(0.52*(P534+Q534+M534))))/(C534+J534+O534+P534+Q534))</f>
        <v>0.8</v>
      </c>
      <c r="Y534" s="38">
        <f>(((X534*(3*1458))/162)/(C534-E534+P534+Q534+N534+R534))</f>
        <v>7.2</v>
      </c>
    </row>
    <row r="535" spans="1:25" ht="15">
      <c r="A535" s="28" t="s">
        <v>259</v>
      </c>
      <c r="B535" s="28">
        <f>B532+B534</f>
        <v>94</v>
      </c>
      <c r="C535" s="28">
        <f aca="true" t="shared" si="117" ref="C535:R535">C532+C534</f>
        <v>152</v>
      </c>
      <c r="D535" s="28">
        <f t="shared" si="117"/>
        <v>31</v>
      </c>
      <c r="E535" s="28">
        <f t="shared" si="117"/>
        <v>42</v>
      </c>
      <c r="F535" s="28">
        <f t="shared" si="117"/>
        <v>19</v>
      </c>
      <c r="G535" s="28">
        <f t="shared" si="117"/>
        <v>8</v>
      </c>
      <c r="H535" s="28">
        <f t="shared" si="117"/>
        <v>0</v>
      </c>
      <c r="I535" s="28">
        <f t="shared" si="117"/>
        <v>5</v>
      </c>
      <c r="J535" s="28">
        <f t="shared" si="117"/>
        <v>10</v>
      </c>
      <c r="K535" s="28">
        <f t="shared" si="117"/>
        <v>30</v>
      </c>
      <c r="L535" s="28">
        <f t="shared" si="117"/>
        <v>3</v>
      </c>
      <c r="M535" s="28">
        <f t="shared" si="117"/>
        <v>13</v>
      </c>
      <c r="N535" s="28">
        <f t="shared" si="117"/>
        <v>3</v>
      </c>
      <c r="O535" s="28">
        <f t="shared" si="117"/>
        <v>2</v>
      </c>
      <c r="P535" s="28">
        <f t="shared" si="117"/>
        <v>0</v>
      </c>
      <c r="Q535" s="28">
        <f t="shared" si="117"/>
        <v>0</v>
      </c>
      <c r="R535" s="28">
        <f t="shared" si="117"/>
        <v>9</v>
      </c>
      <c r="S535" s="29">
        <f>E535/C535</f>
        <v>0.27631578947368424</v>
      </c>
      <c r="T535" s="29">
        <f>((I535*3)+(H535*2)+G535+E535)/C535</f>
        <v>0.4276315789473684</v>
      </c>
      <c r="U535" s="29">
        <f>(E535+J535+O535)/(C535+J535+O535+Q535)</f>
        <v>0.32926829268292684</v>
      </c>
      <c r="V535" s="42">
        <f>(C535+J535+O535+P535+Q535)</f>
        <v>164</v>
      </c>
      <c r="W535" s="28">
        <f>E535+G535+(H535*2)+(I535*3)</f>
        <v>65</v>
      </c>
      <c r="X535" s="30">
        <f>((E535+J535+O535-N535-R535)*(W535+(0.26*(J535+O535)+(0.52*(P535+Q535+M535))))/(C535+J535+O535+P535+Q535))</f>
        <v>19.176585365853658</v>
      </c>
      <c r="Y535" s="31">
        <f>(((X535*(3*1458))/162)/(C535-E535+P535+Q535+N535+R535))</f>
        <v>4.243998400639744</v>
      </c>
    </row>
    <row r="536" spans="1:25" ht="15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V536"/>
      <c r="W536"/>
      <c r="X536"/>
      <c r="Y536"/>
    </row>
    <row r="537" spans="1:25" ht="15.75">
      <c r="A537" s="32" t="s">
        <v>159</v>
      </c>
      <c r="B537" s="28"/>
      <c r="C537" s="33" t="s">
        <v>160</v>
      </c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V537"/>
      <c r="W537"/>
      <c r="X537"/>
      <c r="Y537"/>
    </row>
    <row r="538" spans="1:25" ht="15">
      <c r="A538" s="28">
        <v>2009</v>
      </c>
      <c r="B538" s="28">
        <v>94</v>
      </c>
      <c r="C538" s="28">
        <v>224</v>
      </c>
      <c r="D538" s="28">
        <v>32</v>
      </c>
      <c r="E538" s="28">
        <v>72</v>
      </c>
      <c r="F538" s="28">
        <v>42</v>
      </c>
      <c r="G538" s="28">
        <v>24</v>
      </c>
      <c r="H538" s="28">
        <v>1</v>
      </c>
      <c r="I538" s="28">
        <v>7</v>
      </c>
      <c r="J538" s="28">
        <v>18</v>
      </c>
      <c r="K538" s="28">
        <v>37</v>
      </c>
      <c r="L538" s="28">
        <v>1</v>
      </c>
      <c r="M538" s="28">
        <v>2</v>
      </c>
      <c r="N538" s="28">
        <v>0</v>
      </c>
      <c r="O538" s="28">
        <v>1</v>
      </c>
      <c r="P538" s="28">
        <v>0</v>
      </c>
      <c r="Q538" s="28">
        <v>0</v>
      </c>
      <c r="R538" s="28">
        <v>5</v>
      </c>
      <c r="S538" s="29">
        <f>E538/C538</f>
        <v>0.32142857142857145</v>
      </c>
      <c r="T538" s="29">
        <f>((I538*3)+(H538*2)+G538+E538)/C538</f>
        <v>0.53125</v>
      </c>
      <c r="U538" s="29">
        <f>(E538+J538+O538)/(C538+J538+O538+Q538)</f>
        <v>0.37448559670781895</v>
      </c>
      <c r="V538" s="42">
        <f>(C538+J538+O538+P538+Q538)</f>
        <v>243</v>
      </c>
      <c r="W538" s="28">
        <f>E538+G538+(H538*2)+(I538*3)</f>
        <v>119</v>
      </c>
      <c r="X538" s="30">
        <f>((E538+J538+O538-N538-R538)*(W538+(0.26*(J538+O538)+(0.52*(P538+Q538+M538))))/(C538+J538+O538+P538+Q538))</f>
        <v>44.23160493827161</v>
      </c>
      <c r="Y538" s="31">
        <f>(((X538*(3*1458))/162)/(C538-E538+P538+Q538+N538+R538))</f>
        <v>7.606709129511677</v>
      </c>
    </row>
    <row r="539" spans="1:25" ht="15">
      <c r="A539" s="35">
        <v>2010</v>
      </c>
      <c r="B539" s="35">
        <v>80</v>
      </c>
      <c r="C539" s="35">
        <v>117</v>
      </c>
      <c r="D539" s="35">
        <v>17</v>
      </c>
      <c r="E539" s="35">
        <v>29</v>
      </c>
      <c r="F539" s="35">
        <v>21</v>
      </c>
      <c r="G539" s="35">
        <v>10</v>
      </c>
      <c r="H539" s="35">
        <v>2</v>
      </c>
      <c r="I539" s="35">
        <v>4</v>
      </c>
      <c r="J539" s="35">
        <v>18</v>
      </c>
      <c r="K539" s="35">
        <v>23</v>
      </c>
      <c r="L539" s="35">
        <v>1</v>
      </c>
      <c r="M539" s="35">
        <v>0</v>
      </c>
      <c r="N539" s="35">
        <v>1</v>
      </c>
      <c r="O539" s="35">
        <v>0</v>
      </c>
      <c r="P539" s="35">
        <v>1</v>
      </c>
      <c r="Q539" s="35">
        <v>1</v>
      </c>
      <c r="R539" s="35">
        <v>3</v>
      </c>
      <c r="S539" s="36">
        <f>E539/C539</f>
        <v>0.24786324786324787</v>
      </c>
      <c r="T539" s="36">
        <f>((I539*3)+(H539*2)+G539+E539)/C539</f>
        <v>0.4700854700854701</v>
      </c>
      <c r="U539" s="36">
        <f>(E539+J539+O539)/(C539+J539+O539+Q539)</f>
        <v>0.34558823529411764</v>
      </c>
      <c r="V539" s="35">
        <f>(C539+J539+O539+P539+Q539)</f>
        <v>137</v>
      </c>
      <c r="W539" s="35">
        <f>E539+G539+(H539*2)+(I539*3)</f>
        <v>55</v>
      </c>
      <c r="X539" s="37">
        <f>((E539+J539+O539-N539-R539)*(W539+(0.26*(J539+O539)+(0.52*(P539+Q539+M539))))/(C539+J539+O539+P539+Q539))</f>
        <v>19.05810218978102</v>
      </c>
      <c r="Y539" s="38">
        <f>(((X539*(3*1458))/162)/(C539-E539+P539+Q539+N539+R539))</f>
        <v>5.474135735362634</v>
      </c>
    </row>
    <row r="540" spans="1:25" ht="15">
      <c r="A540" s="28" t="s">
        <v>259</v>
      </c>
      <c r="B540" s="28">
        <f>SUM(B538:B539)</f>
        <v>174</v>
      </c>
      <c r="C540" s="28">
        <f aca="true" t="shared" si="118" ref="C540:R540">SUM(C538:C539)</f>
        <v>341</v>
      </c>
      <c r="D540" s="28">
        <f t="shared" si="118"/>
        <v>49</v>
      </c>
      <c r="E540" s="28">
        <f t="shared" si="118"/>
        <v>101</v>
      </c>
      <c r="F540" s="28">
        <f t="shared" si="118"/>
        <v>63</v>
      </c>
      <c r="G540" s="28">
        <f t="shared" si="118"/>
        <v>34</v>
      </c>
      <c r="H540" s="28">
        <f t="shared" si="118"/>
        <v>3</v>
      </c>
      <c r="I540" s="28">
        <f t="shared" si="118"/>
        <v>11</v>
      </c>
      <c r="J540" s="28">
        <f t="shared" si="118"/>
        <v>36</v>
      </c>
      <c r="K540" s="28">
        <f t="shared" si="118"/>
        <v>60</v>
      </c>
      <c r="L540" s="28">
        <f t="shared" si="118"/>
        <v>2</v>
      </c>
      <c r="M540" s="28">
        <f t="shared" si="118"/>
        <v>2</v>
      </c>
      <c r="N540" s="28">
        <f t="shared" si="118"/>
        <v>1</v>
      </c>
      <c r="O540" s="28">
        <f t="shared" si="118"/>
        <v>1</v>
      </c>
      <c r="P540" s="28">
        <f t="shared" si="118"/>
        <v>1</v>
      </c>
      <c r="Q540" s="28">
        <f t="shared" si="118"/>
        <v>1</v>
      </c>
      <c r="R540" s="28">
        <f t="shared" si="118"/>
        <v>8</v>
      </c>
      <c r="S540" s="29">
        <f>E540/C540</f>
        <v>0.2961876832844575</v>
      </c>
      <c r="T540" s="29">
        <f>((I540*3)+(H540*2)+G540+E540)/C540</f>
        <v>0.5102639296187683</v>
      </c>
      <c r="U540" s="29">
        <f>(E540+J540+O540)/(C540+J540+O540+Q540)</f>
        <v>0.3641160949868074</v>
      </c>
      <c r="V540" s="42">
        <f>(C540+J540+O540+P540+Q540)</f>
        <v>380</v>
      </c>
      <c r="W540" s="28">
        <f>E540+G540+(H540*2)+(I540*3)</f>
        <v>174</v>
      </c>
      <c r="X540" s="30">
        <f>((E540+J540+O540-N540-R540)*(W540+(0.26*(J540+O540)+(0.52*(P540+Q540+M540))))/(C540+J540+O540+P540+Q540))</f>
        <v>63.040263157894735</v>
      </c>
      <c r="Y540" s="31">
        <f>(((X540*(3*1458))/162)/(C540-E540+P540+Q540+N540+R540))</f>
        <v>6.781223526944852</v>
      </c>
    </row>
    <row r="541" spans="1:25" ht="15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42"/>
      <c r="X541" s="28"/>
      <c r="Y541" s="28"/>
    </row>
    <row r="542" spans="1:25" ht="15.75">
      <c r="A542" s="32" t="s">
        <v>161</v>
      </c>
      <c r="C542" s="33" t="s">
        <v>121</v>
      </c>
      <c r="V542" s="42"/>
      <c r="X542" s="28"/>
      <c r="Y542" s="28"/>
    </row>
    <row r="543" spans="1:25" ht="15">
      <c r="A543" s="28">
        <v>1992</v>
      </c>
      <c r="B543" s="28">
        <v>66</v>
      </c>
      <c r="C543" s="28">
        <v>155</v>
      </c>
      <c r="D543" s="28">
        <v>27</v>
      </c>
      <c r="E543" s="28">
        <v>48</v>
      </c>
      <c r="F543" s="28">
        <v>34</v>
      </c>
      <c r="G543" s="28">
        <v>7</v>
      </c>
      <c r="H543" s="28">
        <v>1</v>
      </c>
      <c r="I543" s="28">
        <v>11</v>
      </c>
      <c r="J543" s="28">
        <v>13</v>
      </c>
      <c r="K543" s="28">
        <v>34</v>
      </c>
      <c r="L543" s="28">
        <v>1</v>
      </c>
      <c r="M543" s="28">
        <v>0</v>
      </c>
      <c r="N543" s="28">
        <v>0</v>
      </c>
      <c r="O543" s="28">
        <v>2</v>
      </c>
      <c r="P543" s="28">
        <v>0</v>
      </c>
      <c r="Q543" s="28">
        <v>0</v>
      </c>
      <c r="R543" s="28">
        <v>3</v>
      </c>
      <c r="S543" s="29">
        <f>E543/C543</f>
        <v>0.3096774193548387</v>
      </c>
      <c r="T543" s="29">
        <f>((I543*3)+(H543*2)+G543+E543)/C543</f>
        <v>0.5806451612903226</v>
      </c>
      <c r="U543" s="29">
        <f>(E543+J543+O543)/(C543+J543+O543+Q543)</f>
        <v>0.37058823529411766</v>
      </c>
      <c r="V543" s="42">
        <f aca="true" t="shared" si="119" ref="V543:V606">(C543+J543+O543+P543+Q543)</f>
        <v>170</v>
      </c>
      <c r="W543" s="28">
        <f>E543+G543+(H543*2)+(I543*3)</f>
        <v>90</v>
      </c>
      <c r="X543" s="30">
        <f>((E543+J543+O543-N543-R543)*(W543+(0.26*(J543+O543)+(0.52*(P543+Q543+M543))))/(C543+J543+O543+P543+Q543))</f>
        <v>33.141176470588235</v>
      </c>
      <c r="Y543" s="31">
        <f>(((X543*(3*1458))/162)/(C543-E543+P543+Q543+N543+R543))</f>
        <v>8.134652406417112</v>
      </c>
    </row>
    <row r="544" spans="1:25" ht="15">
      <c r="A544" s="35">
        <v>1993</v>
      </c>
      <c r="B544" s="35">
        <v>58</v>
      </c>
      <c r="C544" s="35">
        <v>194</v>
      </c>
      <c r="D544" s="35">
        <v>26</v>
      </c>
      <c r="E544" s="35">
        <v>50</v>
      </c>
      <c r="F544" s="35">
        <v>21</v>
      </c>
      <c r="G544" s="35">
        <v>5</v>
      </c>
      <c r="H544" s="35">
        <v>0</v>
      </c>
      <c r="I544" s="35">
        <v>7</v>
      </c>
      <c r="J544" s="35">
        <v>14</v>
      </c>
      <c r="K544" s="35">
        <v>48</v>
      </c>
      <c r="L544" s="35">
        <v>1</v>
      </c>
      <c r="M544" s="35">
        <v>10</v>
      </c>
      <c r="N544" s="35">
        <v>2</v>
      </c>
      <c r="O544" s="35">
        <v>3</v>
      </c>
      <c r="P544" s="35">
        <v>0</v>
      </c>
      <c r="Q544" s="35">
        <v>2</v>
      </c>
      <c r="R544" s="35">
        <v>5</v>
      </c>
      <c r="S544" s="36">
        <f>E544/C544</f>
        <v>0.25773195876288657</v>
      </c>
      <c r="T544" s="36">
        <f>((I544*3)+(H544*2)+G544+E544)/C544</f>
        <v>0.3917525773195876</v>
      </c>
      <c r="U544" s="36">
        <f>(E544+J544+O544)/(C544+J544+O544+Q544)</f>
        <v>0.3145539906103286</v>
      </c>
      <c r="V544" s="35">
        <f t="shared" si="119"/>
        <v>213</v>
      </c>
      <c r="W544" s="35">
        <f>E544+G544+(H544*2)+(I544*3)</f>
        <v>76</v>
      </c>
      <c r="X544" s="37">
        <f>((E544+J544+O544-N544-R544)*(W544+(0.26*(J544+O544)+(0.52*(P544+Q544+M544))))/(C544+J544+O544+P544+Q544))</f>
        <v>24.4112676056338</v>
      </c>
      <c r="Y544" s="38">
        <f>(((X544*(3*1458))/162)/(C544-E544+P544+Q544+N544+R544))</f>
        <v>4.307870753935377</v>
      </c>
    </row>
    <row r="545" spans="1:25" ht="15">
      <c r="A545" s="28" t="s">
        <v>259</v>
      </c>
      <c r="B545" s="28">
        <f>SUM(B543:B544)</f>
        <v>124</v>
      </c>
      <c r="C545" s="28">
        <f aca="true" t="shared" si="120" ref="C545:R545">SUM(C543:C544)</f>
        <v>349</v>
      </c>
      <c r="D545" s="28">
        <f t="shared" si="120"/>
        <v>53</v>
      </c>
      <c r="E545" s="28">
        <f t="shared" si="120"/>
        <v>98</v>
      </c>
      <c r="F545" s="28">
        <f t="shared" si="120"/>
        <v>55</v>
      </c>
      <c r="G545" s="28">
        <f t="shared" si="120"/>
        <v>12</v>
      </c>
      <c r="H545" s="28">
        <f t="shared" si="120"/>
        <v>1</v>
      </c>
      <c r="I545" s="28">
        <f t="shared" si="120"/>
        <v>18</v>
      </c>
      <c r="J545" s="28">
        <f t="shared" si="120"/>
        <v>27</v>
      </c>
      <c r="K545" s="28">
        <f t="shared" si="120"/>
        <v>82</v>
      </c>
      <c r="L545" s="28">
        <f t="shared" si="120"/>
        <v>2</v>
      </c>
      <c r="M545" s="28">
        <f t="shared" si="120"/>
        <v>10</v>
      </c>
      <c r="N545" s="28">
        <f t="shared" si="120"/>
        <v>2</v>
      </c>
      <c r="O545" s="28">
        <f t="shared" si="120"/>
        <v>5</v>
      </c>
      <c r="P545" s="28">
        <f t="shared" si="120"/>
        <v>0</v>
      </c>
      <c r="Q545" s="28">
        <f t="shared" si="120"/>
        <v>2</v>
      </c>
      <c r="R545" s="28">
        <f t="shared" si="120"/>
        <v>8</v>
      </c>
      <c r="S545" s="29">
        <f>E545/C545</f>
        <v>0.2808022922636103</v>
      </c>
      <c r="T545" s="29">
        <f>((I545*3)+(H545*2)+G545+E545)/C545</f>
        <v>0.47564469914040114</v>
      </c>
      <c r="U545" s="29">
        <f>(E545+J545+O545)/(C545+J545+O545+Q545)</f>
        <v>0.3394255874673629</v>
      </c>
      <c r="V545" s="42">
        <f t="shared" si="119"/>
        <v>383</v>
      </c>
      <c r="W545" s="28">
        <f>E545+G545+(H545*2)+(I545*3)</f>
        <v>166</v>
      </c>
      <c r="X545" s="30">
        <f>((E545+J545+O545-N545-R545)*(W545+(0.26*(J545+O545)+(0.52*(P545+Q545+M545))))/(C545+J545+O545+P545+Q545))</f>
        <v>56.572323759791125</v>
      </c>
      <c r="Y545" s="31">
        <f>(((X545*(3*1458))/162)/(C545-E545+P545+Q545+N545+R545))</f>
        <v>5.807805100815058</v>
      </c>
    </row>
    <row r="546" spans="22:25" ht="15">
      <c r="V546" s="42"/>
      <c r="X546" s="28"/>
      <c r="Y546" s="28"/>
    </row>
    <row r="547" spans="1:25" ht="15.75">
      <c r="A547" s="32" t="s">
        <v>162</v>
      </c>
      <c r="C547" s="27" t="s">
        <v>163</v>
      </c>
      <c r="G547" s="45" t="s">
        <v>294</v>
      </c>
      <c r="V547" s="42"/>
      <c r="X547" s="28"/>
      <c r="Y547" s="28"/>
    </row>
    <row r="548" spans="1:25" ht="15">
      <c r="A548" s="28">
        <v>1982</v>
      </c>
      <c r="E548" t="s">
        <v>151</v>
      </c>
      <c r="X548" s="28"/>
      <c r="Y548" s="28"/>
    </row>
    <row r="549" spans="24:25" ht="15">
      <c r="X549"/>
      <c r="Y549"/>
    </row>
    <row r="550" spans="1:25" ht="15.75">
      <c r="A550" s="32" t="s">
        <v>164</v>
      </c>
      <c r="C550" s="27">
        <v>2005</v>
      </c>
      <c r="X550" s="28"/>
      <c r="Y550" s="28"/>
    </row>
    <row r="551" spans="1:25" ht="15">
      <c r="A551" s="28">
        <v>2005</v>
      </c>
      <c r="B551" s="28">
        <v>38</v>
      </c>
      <c r="C551" s="28">
        <v>108</v>
      </c>
      <c r="D551" s="28">
        <v>26</v>
      </c>
      <c r="E551" s="28">
        <v>41</v>
      </c>
      <c r="F551" s="28">
        <v>23</v>
      </c>
      <c r="G551" s="28">
        <v>7</v>
      </c>
      <c r="H551" s="28">
        <v>0</v>
      </c>
      <c r="I551" s="28">
        <v>7</v>
      </c>
      <c r="J551" s="28">
        <v>11</v>
      </c>
      <c r="K551" s="28">
        <v>10</v>
      </c>
      <c r="L551" s="28">
        <v>2</v>
      </c>
      <c r="M551" s="28">
        <v>4</v>
      </c>
      <c r="N551" s="28">
        <v>0</v>
      </c>
      <c r="O551" s="28">
        <v>0</v>
      </c>
      <c r="P551" s="28">
        <v>0</v>
      </c>
      <c r="Q551" s="28">
        <v>1</v>
      </c>
      <c r="R551" s="28">
        <v>2</v>
      </c>
      <c r="S551" s="29">
        <f>E551/C551</f>
        <v>0.37962962962962965</v>
      </c>
      <c r="T551" s="29">
        <f>((I551*3)+(H551*2)+G551+E551)/C551</f>
        <v>0.6388888888888888</v>
      </c>
      <c r="U551" s="29">
        <f>(E551+J551+O551)/(C551+J551+O551+Q551)</f>
        <v>0.43333333333333335</v>
      </c>
      <c r="V551" s="42">
        <f t="shared" si="119"/>
        <v>120</v>
      </c>
      <c r="W551" s="28">
        <f>E551+G551+(H551*2)+(I551*3)</f>
        <v>69</v>
      </c>
      <c r="X551" s="30">
        <f>((E551+J551+O551-N551-R551)*(W551+(0.26*(J551+O551)+(0.52*(P551+Q551+M551))))/(C551+J551+O551+P551+Q551))</f>
        <v>31.025000000000002</v>
      </c>
      <c r="Y551" s="31">
        <f>(((X551*(3*1458))/162)/(C551-E551+P551+Q551+N551+R551))</f>
        <v>11.966785714285715</v>
      </c>
    </row>
    <row r="552" spans="22:25" ht="15">
      <c r="V552" s="42"/>
      <c r="X552" s="28"/>
      <c r="Y552" s="28"/>
    </row>
    <row r="553" spans="1:25" ht="15.75">
      <c r="A553" s="32" t="s">
        <v>165</v>
      </c>
      <c r="C553" s="33" t="s">
        <v>166</v>
      </c>
      <c r="V553" s="42"/>
      <c r="X553" s="28"/>
      <c r="Y553" s="28"/>
    </row>
    <row r="554" spans="1:25" ht="15">
      <c r="A554" s="28">
        <v>1988</v>
      </c>
      <c r="B554" s="28">
        <v>59</v>
      </c>
      <c r="C554" s="28">
        <v>170</v>
      </c>
      <c r="D554" s="28">
        <v>26</v>
      </c>
      <c r="E554" s="28">
        <v>48</v>
      </c>
      <c r="F554" s="28">
        <v>35</v>
      </c>
      <c r="G554" s="28">
        <v>15</v>
      </c>
      <c r="H554" s="28">
        <v>0</v>
      </c>
      <c r="I554" s="28">
        <v>11</v>
      </c>
      <c r="J554" s="28">
        <v>10</v>
      </c>
      <c r="K554" s="28">
        <v>38</v>
      </c>
      <c r="L554" s="28">
        <v>0</v>
      </c>
      <c r="M554" s="28">
        <v>0</v>
      </c>
      <c r="N554" s="28">
        <v>0</v>
      </c>
      <c r="O554" s="28">
        <v>12</v>
      </c>
      <c r="P554" s="28">
        <v>0</v>
      </c>
      <c r="Q554" s="28">
        <v>3</v>
      </c>
      <c r="R554" s="28">
        <v>3</v>
      </c>
      <c r="S554" s="29">
        <f>E554/C554</f>
        <v>0.2823529411764706</v>
      </c>
      <c r="T554" s="29">
        <f>((I554*3)+(H554*2)+G554+E554)/C554</f>
        <v>0.5647058823529412</v>
      </c>
      <c r="U554" s="29">
        <f>(E554+J554+O554)/(C554+J554+O554+Q554)</f>
        <v>0.358974358974359</v>
      </c>
      <c r="V554" s="42">
        <f t="shared" si="119"/>
        <v>195</v>
      </c>
      <c r="W554" s="28">
        <f>E554+G554+(H554*2)+(I554*3)</f>
        <v>96</v>
      </c>
      <c r="X554" s="30">
        <f>((E554+J554+O554-N554-R554)*(W554+(0.26*(J554+O554)+(0.52*(P554+Q554+M554))))/(C554+J554+O554+P554+Q554))</f>
        <v>35.485948717948716</v>
      </c>
      <c r="Y554" s="31">
        <f>(((X554*(3*1458))/162)/(C554-E554+P554+Q554+N554+R554))</f>
        <v>7.4853173076923065</v>
      </c>
    </row>
    <row r="555" spans="1:25" ht="15">
      <c r="A555" s="28">
        <v>1989</v>
      </c>
      <c r="B555" s="28">
        <v>85</v>
      </c>
      <c r="C555" s="28">
        <v>243</v>
      </c>
      <c r="D555" s="28">
        <v>48</v>
      </c>
      <c r="E555" s="28">
        <v>68</v>
      </c>
      <c r="F555" s="28">
        <v>57</v>
      </c>
      <c r="G555" s="28">
        <v>10</v>
      </c>
      <c r="H555" s="28">
        <v>0</v>
      </c>
      <c r="I555" s="28">
        <v>29</v>
      </c>
      <c r="J555" s="28">
        <v>29</v>
      </c>
      <c r="K555" s="28">
        <v>70</v>
      </c>
      <c r="L555" s="28">
        <v>0</v>
      </c>
      <c r="M555" s="28">
        <v>0</v>
      </c>
      <c r="N555" s="28">
        <v>0</v>
      </c>
      <c r="O555" s="28">
        <v>10</v>
      </c>
      <c r="P555" s="28">
        <v>0</v>
      </c>
      <c r="Q555" s="28">
        <v>3</v>
      </c>
      <c r="R555" s="28">
        <v>3</v>
      </c>
      <c r="S555" s="29">
        <f>E555/C555</f>
        <v>0.27983539094650206</v>
      </c>
      <c r="T555" s="29">
        <f>((I555*3)+(H555*2)+G555+E555)/C555</f>
        <v>0.6790123456790124</v>
      </c>
      <c r="U555" s="29">
        <f>(E555+J555+O555)/(C555+J555+O555+Q555)</f>
        <v>0.37543859649122807</v>
      </c>
      <c r="V555" s="42">
        <f t="shared" si="119"/>
        <v>285</v>
      </c>
      <c r="W555" s="28">
        <f>E555+G555+(H555*2)+(I555*3)</f>
        <v>165</v>
      </c>
      <c r="X555" s="30">
        <f>((E555+J555+O555-N555-R555)*(W555+(0.26*(J555+O555)+(0.52*(P555+Q555+M555))))/(C555+J555+O555+P555+Q555))</f>
        <v>64.48</v>
      </c>
      <c r="Y555" s="31">
        <f>(((X555*(3*1458))/162)/(C555-E555+P555+Q555+N555+R555))</f>
        <v>9.618563535911603</v>
      </c>
    </row>
    <row r="556" spans="1:25" ht="15">
      <c r="A556" s="28">
        <v>1990</v>
      </c>
      <c r="B556" s="28">
        <v>65</v>
      </c>
      <c r="C556" s="28">
        <v>168</v>
      </c>
      <c r="D556" s="28">
        <v>22</v>
      </c>
      <c r="E556" s="28">
        <v>48</v>
      </c>
      <c r="F556" s="28">
        <v>24</v>
      </c>
      <c r="G556" s="28">
        <v>7</v>
      </c>
      <c r="H556" s="28">
        <v>0</v>
      </c>
      <c r="I556" s="28">
        <v>5</v>
      </c>
      <c r="J556" s="28">
        <v>22</v>
      </c>
      <c r="K556" s="28">
        <v>38</v>
      </c>
      <c r="L556" s="28">
        <v>1</v>
      </c>
      <c r="M556" s="28">
        <v>0</v>
      </c>
      <c r="N556" s="28">
        <v>0</v>
      </c>
      <c r="O556" s="28">
        <v>0</v>
      </c>
      <c r="P556" s="28">
        <v>0</v>
      </c>
      <c r="Q556" s="28">
        <v>0</v>
      </c>
      <c r="R556" s="28">
        <v>3</v>
      </c>
      <c r="S556" s="29">
        <f>E556/C556</f>
        <v>0.2857142857142857</v>
      </c>
      <c r="T556" s="29">
        <f>((I556*3)+(H556*2)+G556+E556)/C556</f>
        <v>0.4166666666666667</v>
      </c>
      <c r="U556" s="29">
        <f>(E556+J556+O556)/(C556+J556+O556+Q556)</f>
        <v>0.3684210526315789</v>
      </c>
      <c r="V556" s="42">
        <f t="shared" si="119"/>
        <v>190</v>
      </c>
      <c r="W556" s="28">
        <f aca="true" t="shared" si="121" ref="W556:W620">E556+G556+(H556*2)+(I556*3)</f>
        <v>70</v>
      </c>
      <c r="X556" s="30">
        <f aca="true" t="shared" si="122" ref="X556:X619">((E556+J556+O556-N556-R556)*(W556+(0.26*(J556+O556)+(0.52*(P556+Q556+M556))))/(C556+J556+O556+P556+Q556))</f>
        <v>26.701263157894736</v>
      </c>
      <c r="Y556" s="31">
        <f aca="true" t="shared" si="123" ref="Y556:Y619">(((X556*(3*1458))/162)/(C556-E556+P556+Q556+N556+R556))</f>
        <v>5.861252888318357</v>
      </c>
    </row>
    <row r="557" spans="1:25" ht="15">
      <c r="A557" s="35">
        <v>1991</v>
      </c>
      <c r="B557" s="35">
        <v>39</v>
      </c>
      <c r="C557" s="35">
        <v>112</v>
      </c>
      <c r="D557" s="35">
        <v>20</v>
      </c>
      <c r="E557" s="35">
        <v>23</v>
      </c>
      <c r="F557" s="35">
        <v>18</v>
      </c>
      <c r="G557" s="35">
        <v>1</v>
      </c>
      <c r="H557" s="35">
        <v>0</v>
      </c>
      <c r="I557" s="35">
        <v>8</v>
      </c>
      <c r="J557" s="35">
        <v>11</v>
      </c>
      <c r="K557" s="35">
        <v>25</v>
      </c>
      <c r="L557" s="35">
        <v>0</v>
      </c>
      <c r="M557" s="35">
        <v>0</v>
      </c>
      <c r="N557" s="35">
        <v>0</v>
      </c>
      <c r="O557" s="35">
        <v>4</v>
      </c>
      <c r="P557" s="35">
        <v>0</v>
      </c>
      <c r="Q557" s="35">
        <v>2</v>
      </c>
      <c r="R557" s="35">
        <v>4</v>
      </c>
      <c r="S557" s="36">
        <f>E557/C557</f>
        <v>0.20535714285714285</v>
      </c>
      <c r="T557" s="36">
        <f>((I557*3)+(H557*2)+G557+E557)/C557</f>
        <v>0.42857142857142855</v>
      </c>
      <c r="U557" s="36">
        <f>(E557+J557+O557)/(C557+J557+O557+Q557)</f>
        <v>0.29457364341085274</v>
      </c>
      <c r="V557" s="35">
        <f t="shared" si="119"/>
        <v>129</v>
      </c>
      <c r="W557" s="35">
        <f t="shared" si="121"/>
        <v>48</v>
      </c>
      <c r="X557" s="37">
        <f t="shared" si="122"/>
        <v>13.953178294573643</v>
      </c>
      <c r="Y557" s="38">
        <f t="shared" si="123"/>
        <v>3.965640146878825</v>
      </c>
    </row>
    <row r="558" spans="1:25" ht="15">
      <c r="A558" s="28" t="s">
        <v>259</v>
      </c>
      <c r="B558" s="28">
        <f>SUM(B554:B557)</f>
        <v>248</v>
      </c>
      <c r="C558" s="28">
        <f aca="true" t="shared" si="124" ref="C558:R558">SUM(C554:C557)</f>
        <v>693</v>
      </c>
      <c r="D558" s="28">
        <f t="shared" si="124"/>
        <v>116</v>
      </c>
      <c r="E558" s="28">
        <f t="shared" si="124"/>
        <v>187</v>
      </c>
      <c r="F558" s="28">
        <f t="shared" si="124"/>
        <v>134</v>
      </c>
      <c r="G558" s="28">
        <f t="shared" si="124"/>
        <v>33</v>
      </c>
      <c r="H558" s="28">
        <f t="shared" si="124"/>
        <v>0</v>
      </c>
      <c r="I558" s="28">
        <f t="shared" si="124"/>
        <v>53</v>
      </c>
      <c r="J558" s="28">
        <f t="shared" si="124"/>
        <v>72</v>
      </c>
      <c r="K558" s="28">
        <f t="shared" si="124"/>
        <v>171</v>
      </c>
      <c r="L558" s="28">
        <f t="shared" si="124"/>
        <v>1</v>
      </c>
      <c r="M558" s="28">
        <f t="shared" si="124"/>
        <v>0</v>
      </c>
      <c r="N558" s="28">
        <f t="shared" si="124"/>
        <v>0</v>
      </c>
      <c r="O558" s="28">
        <f t="shared" si="124"/>
        <v>26</v>
      </c>
      <c r="P558" s="28">
        <f t="shared" si="124"/>
        <v>0</v>
      </c>
      <c r="Q558" s="28">
        <f t="shared" si="124"/>
        <v>8</v>
      </c>
      <c r="R558" s="28">
        <f t="shared" si="124"/>
        <v>13</v>
      </c>
      <c r="S558" s="29">
        <f>E558/C558</f>
        <v>0.2698412698412698</v>
      </c>
      <c r="T558" s="29">
        <f>((I558*3)+(H558*2)+G558+E558)/C558</f>
        <v>0.5468975468975469</v>
      </c>
      <c r="U558" s="29">
        <f>(E558+J558+O558)/(C558+J558+O558+Q558)</f>
        <v>0.3566958698372966</v>
      </c>
      <c r="V558" s="42">
        <f t="shared" si="119"/>
        <v>799</v>
      </c>
      <c r="W558" s="28">
        <f t="shared" si="121"/>
        <v>379</v>
      </c>
      <c r="X558" s="30">
        <f t="shared" si="122"/>
        <v>139.11148936170213</v>
      </c>
      <c r="Y558" s="31">
        <f t="shared" si="123"/>
        <v>7.1271541039202235</v>
      </c>
    </row>
    <row r="559" spans="22:25" ht="15">
      <c r="V559" s="42"/>
      <c r="X559" s="28"/>
      <c r="Y559" s="28"/>
    </row>
    <row r="560" spans="1:25" ht="15.75">
      <c r="A560" s="32" t="s">
        <v>167</v>
      </c>
      <c r="C560" s="33">
        <v>1986</v>
      </c>
      <c r="V560" s="42"/>
      <c r="X560" s="28"/>
      <c r="Y560" s="28"/>
    </row>
    <row r="561" spans="1:25" ht="15">
      <c r="A561" s="28">
        <v>1986</v>
      </c>
      <c r="B561" s="28">
        <v>106</v>
      </c>
      <c r="C561" s="28">
        <v>204</v>
      </c>
      <c r="D561" s="28">
        <v>21</v>
      </c>
      <c r="E561" s="28">
        <v>40</v>
      </c>
      <c r="F561" s="28">
        <v>24</v>
      </c>
      <c r="G561" s="28">
        <v>6</v>
      </c>
      <c r="H561" s="28">
        <v>1</v>
      </c>
      <c r="I561" s="28">
        <v>5</v>
      </c>
      <c r="J561" s="28">
        <v>29</v>
      </c>
      <c r="K561" s="28">
        <v>30</v>
      </c>
      <c r="L561" s="28">
        <v>2</v>
      </c>
      <c r="M561" s="28">
        <v>0</v>
      </c>
      <c r="N561" s="28">
        <v>0</v>
      </c>
      <c r="O561" s="28">
        <v>0</v>
      </c>
      <c r="P561" s="28">
        <v>0</v>
      </c>
      <c r="Q561" s="28">
        <v>1</v>
      </c>
      <c r="R561" s="28">
        <v>6</v>
      </c>
      <c r="S561" s="29">
        <f>E561/C561</f>
        <v>0.19607843137254902</v>
      </c>
      <c r="T561" s="29">
        <f>((I561*3)+(H561*2)+G561+E561)/C561</f>
        <v>0.3088235294117647</v>
      </c>
      <c r="U561" s="29">
        <f>(E561+J561+O561)/(C561+J561+O561+Q561)</f>
        <v>0.2948717948717949</v>
      </c>
      <c r="V561" s="42">
        <f t="shared" si="119"/>
        <v>234</v>
      </c>
      <c r="W561" s="28">
        <f t="shared" si="121"/>
        <v>63</v>
      </c>
      <c r="X561" s="30">
        <f t="shared" si="122"/>
        <v>19.13153846153846</v>
      </c>
      <c r="Y561" s="31">
        <f t="shared" si="123"/>
        <v>3.020769230769231</v>
      </c>
    </row>
    <row r="562" spans="22:25" ht="15">
      <c r="V562" s="42"/>
      <c r="X562" s="28"/>
      <c r="Y562" s="28"/>
    </row>
    <row r="563" spans="1:25" ht="15.75">
      <c r="A563" s="32" t="s">
        <v>168</v>
      </c>
      <c r="C563" s="33" t="s">
        <v>299</v>
      </c>
      <c r="V563" s="42"/>
      <c r="X563" s="28"/>
      <c r="Y563" s="28"/>
    </row>
    <row r="564" spans="1:25" ht="15">
      <c r="A564" s="28">
        <v>1989</v>
      </c>
      <c r="B564" s="28">
        <v>11</v>
      </c>
      <c r="C564" s="28">
        <v>34</v>
      </c>
      <c r="D564" s="28">
        <v>2</v>
      </c>
      <c r="E564" s="28">
        <v>6</v>
      </c>
      <c r="F564" s="28">
        <v>1</v>
      </c>
      <c r="G564" s="28">
        <v>2</v>
      </c>
      <c r="H564" s="28">
        <v>1</v>
      </c>
      <c r="I564" s="28">
        <v>0</v>
      </c>
      <c r="J564" s="28">
        <v>6</v>
      </c>
      <c r="K564" s="28">
        <v>9</v>
      </c>
      <c r="L564" s="28">
        <v>0</v>
      </c>
      <c r="M564" s="28">
        <v>0</v>
      </c>
      <c r="N564" s="28">
        <v>0</v>
      </c>
      <c r="O564" s="28">
        <v>0</v>
      </c>
      <c r="P564" s="28">
        <v>0</v>
      </c>
      <c r="Q564" s="28">
        <v>0</v>
      </c>
      <c r="R564" s="28">
        <v>0</v>
      </c>
      <c r="S564" s="29">
        <f>E564/C564</f>
        <v>0.17647058823529413</v>
      </c>
      <c r="T564" s="29">
        <f>((I564*3)+(H564*2)+G564+E564)/C564</f>
        <v>0.29411764705882354</v>
      </c>
      <c r="U564" s="29">
        <f>(E564+J564+O564)/(C564+J564+O564+Q564)</f>
        <v>0.3</v>
      </c>
      <c r="V564" s="42">
        <f t="shared" si="119"/>
        <v>40</v>
      </c>
      <c r="W564" s="28">
        <f t="shared" si="121"/>
        <v>10</v>
      </c>
      <c r="X564" s="30">
        <f t="shared" si="122"/>
        <v>3.468</v>
      </c>
      <c r="Y564" s="31">
        <f t="shared" si="123"/>
        <v>3.344142857142857</v>
      </c>
    </row>
    <row r="565" spans="1:25" ht="15">
      <c r="A565" s="35">
        <v>1990</v>
      </c>
      <c r="B565" s="35">
        <v>2</v>
      </c>
      <c r="C565" s="35">
        <v>1</v>
      </c>
      <c r="D565" s="35">
        <v>0</v>
      </c>
      <c r="E565" s="35">
        <v>0</v>
      </c>
      <c r="F565" s="35">
        <v>0</v>
      </c>
      <c r="G565" s="35">
        <v>0</v>
      </c>
      <c r="H565" s="35">
        <v>0</v>
      </c>
      <c r="I565" s="35">
        <v>0</v>
      </c>
      <c r="J565" s="35">
        <v>1</v>
      </c>
      <c r="K565" s="35">
        <v>0</v>
      </c>
      <c r="L565" s="35">
        <v>0</v>
      </c>
      <c r="M565" s="35">
        <v>0</v>
      </c>
      <c r="N565" s="35">
        <v>0</v>
      </c>
      <c r="O565" s="35">
        <v>0</v>
      </c>
      <c r="P565" s="35">
        <v>0</v>
      </c>
      <c r="Q565" s="35">
        <v>0</v>
      </c>
      <c r="R565" s="35">
        <v>0</v>
      </c>
      <c r="S565" s="36">
        <f>E565/C565</f>
        <v>0</v>
      </c>
      <c r="T565" s="36">
        <f>((I565*3)+(H565*2)+G565+E565)/C565</f>
        <v>0</v>
      </c>
      <c r="U565" s="36">
        <f>(E565+J565+O565)/(C565+J565+O565+Q565)</f>
        <v>0.5</v>
      </c>
      <c r="V565" s="35">
        <f t="shared" si="119"/>
        <v>2</v>
      </c>
      <c r="W565" s="35">
        <f t="shared" si="121"/>
        <v>0</v>
      </c>
      <c r="X565" s="37">
        <f t="shared" si="122"/>
        <v>0.13</v>
      </c>
      <c r="Y565" s="38">
        <f t="shared" si="123"/>
        <v>3.5100000000000002</v>
      </c>
    </row>
    <row r="566" spans="1:25" ht="15">
      <c r="A566" s="28" t="s">
        <v>259</v>
      </c>
      <c r="B566" s="28">
        <f>SUM(B564:B565)</f>
        <v>13</v>
      </c>
      <c r="C566" s="28">
        <f aca="true" t="shared" si="125" ref="C566:R566">SUM(C564:C565)</f>
        <v>35</v>
      </c>
      <c r="D566" s="28">
        <f t="shared" si="125"/>
        <v>2</v>
      </c>
      <c r="E566" s="28">
        <f t="shared" si="125"/>
        <v>6</v>
      </c>
      <c r="F566" s="28">
        <f t="shared" si="125"/>
        <v>1</v>
      </c>
      <c r="G566" s="28">
        <f t="shared" si="125"/>
        <v>2</v>
      </c>
      <c r="H566" s="28">
        <f t="shared" si="125"/>
        <v>1</v>
      </c>
      <c r="I566" s="28">
        <f t="shared" si="125"/>
        <v>0</v>
      </c>
      <c r="J566" s="28">
        <f t="shared" si="125"/>
        <v>7</v>
      </c>
      <c r="K566" s="28">
        <f t="shared" si="125"/>
        <v>9</v>
      </c>
      <c r="L566" s="28">
        <f t="shared" si="125"/>
        <v>0</v>
      </c>
      <c r="M566" s="28">
        <f t="shared" si="125"/>
        <v>0</v>
      </c>
      <c r="N566" s="28">
        <f t="shared" si="125"/>
        <v>0</v>
      </c>
      <c r="O566" s="28">
        <f t="shared" si="125"/>
        <v>0</v>
      </c>
      <c r="P566" s="28">
        <f t="shared" si="125"/>
        <v>0</v>
      </c>
      <c r="Q566" s="28">
        <f t="shared" si="125"/>
        <v>0</v>
      </c>
      <c r="R566" s="28">
        <f t="shared" si="125"/>
        <v>0</v>
      </c>
      <c r="S566" s="29">
        <f>E566/C566</f>
        <v>0.17142857142857143</v>
      </c>
      <c r="T566" s="29">
        <f>((I566*3)+(H566*2)+G566+E566)/C566</f>
        <v>0.2857142857142857</v>
      </c>
      <c r="U566" s="29">
        <f>(E566+J566+O566)/(C566+J566+O566+Q566)</f>
        <v>0.30952380952380953</v>
      </c>
      <c r="V566" s="42">
        <f t="shared" si="119"/>
        <v>42</v>
      </c>
      <c r="W566" s="28">
        <f t="shared" si="121"/>
        <v>10</v>
      </c>
      <c r="X566" s="30">
        <f t="shared" si="122"/>
        <v>3.6585714285714284</v>
      </c>
      <c r="Y566" s="31">
        <f t="shared" si="123"/>
        <v>3.4062561576354677</v>
      </c>
    </row>
    <row r="567" spans="22:25" ht="15">
      <c r="V567" s="42"/>
      <c r="X567" s="28"/>
      <c r="Y567" s="28"/>
    </row>
    <row r="568" spans="1:25" ht="15.75">
      <c r="A568" s="32" t="s">
        <v>169</v>
      </c>
      <c r="C568" s="33" t="s">
        <v>299</v>
      </c>
      <c r="V568" s="42"/>
      <c r="X568" s="28"/>
      <c r="Y568" s="28"/>
    </row>
    <row r="569" spans="1:25" ht="15">
      <c r="A569" s="28">
        <v>1989</v>
      </c>
      <c r="B569" s="28">
        <v>51</v>
      </c>
      <c r="C569" s="28">
        <v>132</v>
      </c>
      <c r="D569" s="28">
        <v>15</v>
      </c>
      <c r="E569" s="28">
        <v>33</v>
      </c>
      <c r="F569" s="28">
        <v>23</v>
      </c>
      <c r="G569" s="28">
        <v>8</v>
      </c>
      <c r="H569" s="28">
        <v>4</v>
      </c>
      <c r="I569" s="28">
        <v>6</v>
      </c>
      <c r="J569" s="28">
        <v>6</v>
      </c>
      <c r="K569" s="28">
        <v>23</v>
      </c>
      <c r="L569" s="28">
        <v>3</v>
      </c>
      <c r="M569" s="28">
        <v>0</v>
      </c>
      <c r="N569" s="28">
        <v>0</v>
      </c>
      <c r="O569" s="28">
        <v>1</v>
      </c>
      <c r="P569" s="28">
        <v>1</v>
      </c>
      <c r="Q569" s="28">
        <v>0</v>
      </c>
      <c r="R569" s="28">
        <v>4</v>
      </c>
      <c r="S569" s="29">
        <f>E569/C569</f>
        <v>0.25</v>
      </c>
      <c r="T569" s="29">
        <f>((I569*3)+(H569*2)+G569+E569)/C569</f>
        <v>0.5075757575757576</v>
      </c>
      <c r="U569" s="29">
        <f>(E569+J569+O569)/(C569+J569+O569+Q569)</f>
        <v>0.28776978417266186</v>
      </c>
      <c r="V569" s="42">
        <f t="shared" si="119"/>
        <v>140</v>
      </c>
      <c r="W569" s="28">
        <f t="shared" si="121"/>
        <v>67</v>
      </c>
      <c r="X569" s="30">
        <f t="shared" si="122"/>
        <v>17.830285714285715</v>
      </c>
      <c r="Y569" s="31">
        <f t="shared" si="123"/>
        <v>4.629016483516484</v>
      </c>
    </row>
    <row r="570" spans="1:25" ht="15">
      <c r="A570" s="35">
        <v>1990</v>
      </c>
      <c r="B570" s="35">
        <v>90</v>
      </c>
      <c r="C570" s="35">
        <v>299</v>
      </c>
      <c r="D570" s="35">
        <v>41</v>
      </c>
      <c r="E570" s="35">
        <v>79</v>
      </c>
      <c r="F570" s="35">
        <v>53</v>
      </c>
      <c r="G570" s="35">
        <v>21</v>
      </c>
      <c r="H570" s="35">
        <v>2</v>
      </c>
      <c r="I570" s="35">
        <v>15</v>
      </c>
      <c r="J570" s="35">
        <v>20</v>
      </c>
      <c r="K570" s="35">
        <v>92</v>
      </c>
      <c r="L570" s="35">
        <v>15</v>
      </c>
      <c r="M570" s="35">
        <v>3</v>
      </c>
      <c r="N570" s="35">
        <v>0</v>
      </c>
      <c r="O570" s="35">
        <v>4</v>
      </c>
      <c r="P570" s="35">
        <v>6</v>
      </c>
      <c r="Q570" s="35">
        <v>3</v>
      </c>
      <c r="R570" s="35">
        <v>8</v>
      </c>
      <c r="S570" s="36">
        <f>E570/C570</f>
        <v>0.26421404682274247</v>
      </c>
      <c r="T570" s="36">
        <f>((I570*3)+(H570*2)+G570+E570)/C570</f>
        <v>0.4983277591973244</v>
      </c>
      <c r="U570" s="36">
        <f>(E570+J570+O570)/(C570+J570+O570+Q570)</f>
        <v>0.3159509202453988</v>
      </c>
      <c r="V570" s="35">
        <f t="shared" si="119"/>
        <v>332</v>
      </c>
      <c r="W570" s="35">
        <f t="shared" si="121"/>
        <v>149</v>
      </c>
      <c r="X570" s="37">
        <f t="shared" si="122"/>
        <v>46.206626506024094</v>
      </c>
      <c r="Y570" s="38">
        <f t="shared" si="123"/>
        <v>5.264046057648315</v>
      </c>
    </row>
    <row r="571" spans="1:25" ht="15">
      <c r="A571" s="28" t="s">
        <v>259</v>
      </c>
      <c r="B571" s="28">
        <f>SUM(B569:B570)</f>
        <v>141</v>
      </c>
      <c r="C571" s="28">
        <f aca="true" t="shared" si="126" ref="C571:R571">SUM(C569:C570)</f>
        <v>431</v>
      </c>
      <c r="D571" s="28">
        <f t="shared" si="126"/>
        <v>56</v>
      </c>
      <c r="E571" s="28">
        <f t="shared" si="126"/>
        <v>112</v>
      </c>
      <c r="F571" s="28">
        <f t="shared" si="126"/>
        <v>76</v>
      </c>
      <c r="G571" s="28">
        <f t="shared" si="126"/>
        <v>29</v>
      </c>
      <c r="H571" s="28">
        <f t="shared" si="126"/>
        <v>6</v>
      </c>
      <c r="I571" s="28">
        <f t="shared" si="126"/>
        <v>21</v>
      </c>
      <c r="J571" s="28">
        <f t="shared" si="126"/>
        <v>26</v>
      </c>
      <c r="K571" s="28">
        <f t="shared" si="126"/>
        <v>115</v>
      </c>
      <c r="L571" s="28">
        <f t="shared" si="126"/>
        <v>18</v>
      </c>
      <c r="M571" s="28">
        <f t="shared" si="126"/>
        <v>3</v>
      </c>
      <c r="N571" s="28">
        <f t="shared" si="126"/>
        <v>0</v>
      </c>
      <c r="O571" s="28">
        <f t="shared" si="126"/>
        <v>5</v>
      </c>
      <c r="P571" s="28">
        <f t="shared" si="126"/>
        <v>7</v>
      </c>
      <c r="Q571" s="28">
        <f t="shared" si="126"/>
        <v>3</v>
      </c>
      <c r="R571" s="28">
        <f t="shared" si="126"/>
        <v>12</v>
      </c>
      <c r="S571" s="29">
        <f>E571/C571</f>
        <v>0.25986078886310904</v>
      </c>
      <c r="T571" s="29">
        <f>((I571*3)+(H571*2)+G571+E571)/C571</f>
        <v>0.5011600928074246</v>
      </c>
      <c r="U571" s="29">
        <f>(E571+J571+O571)/(C571+J571+O571+Q571)</f>
        <v>0.30752688172043013</v>
      </c>
      <c r="V571" s="42">
        <f t="shared" si="119"/>
        <v>472</v>
      </c>
      <c r="W571" s="28">
        <f t="shared" si="121"/>
        <v>216</v>
      </c>
      <c r="X571" s="30">
        <f t="shared" si="122"/>
        <v>64.06233050847457</v>
      </c>
      <c r="Y571" s="31">
        <f t="shared" si="123"/>
        <v>5.0723839405537055</v>
      </c>
    </row>
    <row r="572" spans="22:25" ht="15">
      <c r="V572" s="42"/>
      <c r="X572" s="28"/>
      <c r="Y572" s="28"/>
    </row>
    <row r="573" spans="1:25" ht="15.75">
      <c r="A573" s="32" t="s">
        <v>170</v>
      </c>
      <c r="C573" s="33" t="s">
        <v>171</v>
      </c>
      <c r="V573" s="42"/>
      <c r="X573" s="28"/>
      <c r="Y573" s="28"/>
    </row>
    <row r="574" spans="1:25" ht="15">
      <c r="A574" s="28">
        <v>1983</v>
      </c>
      <c r="B574" s="28">
        <v>122</v>
      </c>
      <c r="C574" s="28">
        <v>395</v>
      </c>
      <c r="D574" s="28">
        <v>63</v>
      </c>
      <c r="E574" s="28">
        <v>124</v>
      </c>
      <c r="F574" s="28">
        <v>45</v>
      </c>
      <c r="G574" s="28">
        <v>17</v>
      </c>
      <c r="H574" s="28">
        <v>2</v>
      </c>
      <c r="I574" s="28">
        <v>10</v>
      </c>
      <c r="J574" s="28">
        <v>40</v>
      </c>
      <c r="K574" s="28">
        <v>55</v>
      </c>
      <c r="L574" s="28">
        <v>3</v>
      </c>
      <c r="M574" s="28">
        <v>33</v>
      </c>
      <c r="N574" s="28">
        <v>19</v>
      </c>
      <c r="O574" s="28">
        <v>2</v>
      </c>
      <c r="P574" s="28">
        <v>5</v>
      </c>
      <c r="Q574" s="28">
        <v>2</v>
      </c>
      <c r="R574" s="28">
        <v>7</v>
      </c>
      <c r="S574" s="29">
        <f>E574/C574</f>
        <v>0.3139240506329114</v>
      </c>
      <c r="T574" s="29">
        <f>((I574*3)+(H574*2)+G574+E574)/C574</f>
        <v>0.4430379746835443</v>
      </c>
      <c r="U574" s="29">
        <f>(E574+J574+O574)/(C574+J574+O574+Q574)</f>
        <v>0.37813211845102507</v>
      </c>
      <c r="V574" s="42">
        <f t="shared" si="119"/>
        <v>444</v>
      </c>
      <c r="W574" s="28">
        <f t="shared" si="121"/>
        <v>175</v>
      </c>
      <c r="X574" s="30">
        <f t="shared" si="122"/>
        <v>65.18198198198198</v>
      </c>
      <c r="Y574" s="31">
        <f t="shared" si="123"/>
        <v>5.789189189189189</v>
      </c>
    </row>
    <row r="575" spans="1:25" ht="15">
      <c r="A575" s="28">
        <v>1984</v>
      </c>
      <c r="B575" s="28">
        <v>76</v>
      </c>
      <c r="C575" s="28">
        <v>260</v>
      </c>
      <c r="D575" s="28">
        <v>44</v>
      </c>
      <c r="E575" s="28">
        <v>94</v>
      </c>
      <c r="F575" s="28">
        <v>33</v>
      </c>
      <c r="G575" s="28">
        <v>19</v>
      </c>
      <c r="H575" s="28">
        <v>3</v>
      </c>
      <c r="I575" s="28">
        <v>3</v>
      </c>
      <c r="J575" s="28">
        <v>13</v>
      </c>
      <c r="K575" s="28">
        <v>25</v>
      </c>
      <c r="L575" s="28">
        <v>1</v>
      </c>
      <c r="M575" s="28">
        <v>17</v>
      </c>
      <c r="N575" s="28">
        <v>6</v>
      </c>
      <c r="O575" s="28">
        <v>0</v>
      </c>
      <c r="P575" s="28">
        <v>0</v>
      </c>
      <c r="Q575" s="28">
        <v>1</v>
      </c>
      <c r="R575" s="28">
        <v>3</v>
      </c>
      <c r="S575" s="29">
        <f>E575/C575</f>
        <v>0.36153846153846153</v>
      </c>
      <c r="T575" s="29">
        <f>((I575*3)+(H575*2)+G575+E575)/C575</f>
        <v>0.49230769230769234</v>
      </c>
      <c r="U575" s="29">
        <f>(E575+J575+O575)/(C575+J575+O575+Q575)</f>
        <v>0.3905109489051095</v>
      </c>
      <c r="V575" s="42">
        <f t="shared" si="119"/>
        <v>274</v>
      </c>
      <c r="W575" s="28">
        <f t="shared" si="121"/>
        <v>128</v>
      </c>
      <c r="X575" s="30">
        <f t="shared" si="122"/>
        <v>50.337664233576646</v>
      </c>
      <c r="Y575" s="31">
        <f t="shared" si="123"/>
        <v>7.722255308560054</v>
      </c>
    </row>
    <row r="576" spans="1:25" ht="15">
      <c r="A576" s="35">
        <v>1985</v>
      </c>
      <c r="B576" s="35">
        <v>124</v>
      </c>
      <c r="C576" s="35">
        <v>514</v>
      </c>
      <c r="D576" s="35">
        <v>71</v>
      </c>
      <c r="E576" s="35">
        <v>126</v>
      </c>
      <c r="F576" s="35">
        <v>65</v>
      </c>
      <c r="G576" s="35">
        <v>23</v>
      </c>
      <c r="H576" s="35">
        <v>3</v>
      </c>
      <c r="I576" s="35">
        <v>14</v>
      </c>
      <c r="J576" s="35">
        <v>40</v>
      </c>
      <c r="K576" s="35">
        <v>67</v>
      </c>
      <c r="L576" s="35">
        <v>0</v>
      </c>
      <c r="M576" s="35">
        <v>24</v>
      </c>
      <c r="N576" s="35">
        <v>10</v>
      </c>
      <c r="O576" s="35">
        <v>0</v>
      </c>
      <c r="P576" s="35">
        <v>0</v>
      </c>
      <c r="Q576" s="35">
        <v>4</v>
      </c>
      <c r="R576" s="35">
        <v>16</v>
      </c>
      <c r="S576" s="36">
        <f>E576/C576</f>
        <v>0.245136186770428</v>
      </c>
      <c r="T576" s="36">
        <f>((I576*3)+(H576*2)+G576+E576)/C576</f>
        <v>0.3832684824902724</v>
      </c>
      <c r="U576" s="36">
        <f>(E576+J576+O576)/(C576+J576+O576+Q576)</f>
        <v>0.2974910394265233</v>
      </c>
      <c r="V576" s="35">
        <f t="shared" si="119"/>
        <v>558</v>
      </c>
      <c r="W576" s="35">
        <f t="shared" si="121"/>
        <v>197</v>
      </c>
      <c r="X576" s="37">
        <f t="shared" si="122"/>
        <v>55.68888888888889</v>
      </c>
      <c r="Y576" s="38">
        <f t="shared" si="123"/>
        <v>3.597129186602871</v>
      </c>
    </row>
    <row r="577" spans="1:25" ht="15">
      <c r="A577" s="28" t="s">
        <v>259</v>
      </c>
      <c r="B577" s="28">
        <f>SUM(B574:B576)</f>
        <v>322</v>
      </c>
      <c r="C577" s="28">
        <f aca="true" t="shared" si="127" ref="C577:R577">SUM(C574:C576)</f>
        <v>1169</v>
      </c>
      <c r="D577" s="28">
        <f t="shared" si="127"/>
        <v>178</v>
      </c>
      <c r="E577" s="28">
        <f t="shared" si="127"/>
        <v>344</v>
      </c>
      <c r="F577" s="28">
        <f t="shared" si="127"/>
        <v>143</v>
      </c>
      <c r="G577" s="28">
        <f t="shared" si="127"/>
        <v>59</v>
      </c>
      <c r="H577" s="28">
        <f t="shared" si="127"/>
        <v>8</v>
      </c>
      <c r="I577" s="28">
        <f t="shared" si="127"/>
        <v>27</v>
      </c>
      <c r="J577" s="28">
        <f t="shared" si="127"/>
        <v>93</v>
      </c>
      <c r="K577" s="28">
        <f t="shared" si="127"/>
        <v>147</v>
      </c>
      <c r="L577" s="28">
        <f t="shared" si="127"/>
        <v>4</v>
      </c>
      <c r="M577" s="28">
        <f t="shared" si="127"/>
        <v>74</v>
      </c>
      <c r="N577" s="28">
        <f t="shared" si="127"/>
        <v>35</v>
      </c>
      <c r="O577" s="28">
        <f t="shared" si="127"/>
        <v>2</v>
      </c>
      <c r="P577" s="28">
        <f t="shared" si="127"/>
        <v>5</v>
      </c>
      <c r="Q577" s="28">
        <f t="shared" si="127"/>
        <v>7</v>
      </c>
      <c r="R577" s="28">
        <f t="shared" si="127"/>
        <v>26</v>
      </c>
      <c r="S577" s="29">
        <f>E577/C577</f>
        <v>0.29426860564585117</v>
      </c>
      <c r="T577" s="29">
        <f>((I577*3)+(H577*2)+G577+E577)/C577</f>
        <v>0.42771599657827203</v>
      </c>
      <c r="U577" s="29">
        <f>(E577+J577+O577)/(C577+J577+O577+Q577)</f>
        <v>0.34539732494099135</v>
      </c>
      <c r="V577" s="42">
        <f t="shared" si="119"/>
        <v>1276</v>
      </c>
      <c r="W577" s="28">
        <f t="shared" si="121"/>
        <v>500</v>
      </c>
      <c r="X577" s="30">
        <f t="shared" si="122"/>
        <v>168.68398119122256</v>
      </c>
      <c r="Y577" s="31">
        <f t="shared" si="123"/>
        <v>5.071790080359698</v>
      </c>
    </row>
    <row r="578" spans="22:25" ht="15">
      <c r="V578" s="42"/>
      <c r="X578" s="28"/>
      <c r="Y578" s="28"/>
    </row>
    <row r="579" spans="1:25" ht="15.75">
      <c r="A579" s="32" t="s">
        <v>172</v>
      </c>
      <c r="C579" s="33" t="s">
        <v>173</v>
      </c>
      <c r="V579" s="42"/>
      <c r="X579" s="28"/>
      <c r="Y579" s="28"/>
    </row>
    <row r="580" spans="1:25" ht="15">
      <c r="A580" s="28">
        <v>1984</v>
      </c>
      <c r="B580" s="28">
        <v>7</v>
      </c>
      <c r="C580" s="28">
        <v>22</v>
      </c>
      <c r="D580" s="28">
        <v>2</v>
      </c>
      <c r="E580" s="28">
        <v>6</v>
      </c>
      <c r="F580" s="28">
        <v>2</v>
      </c>
      <c r="G580" s="28">
        <v>0</v>
      </c>
      <c r="H580" s="28">
        <v>0</v>
      </c>
      <c r="I580" s="28">
        <v>1</v>
      </c>
      <c r="J580" s="28">
        <v>0</v>
      </c>
      <c r="K580" s="28">
        <v>1</v>
      </c>
      <c r="L580" s="28">
        <v>1</v>
      </c>
      <c r="M580" s="28">
        <v>0</v>
      </c>
      <c r="N580" s="28">
        <v>0</v>
      </c>
      <c r="O580" s="28">
        <v>0</v>
      </c>
      <c r="P580" s="28">
        <v>0</v>
      </c>
      <c r="Q580" s="28">
        <v>0</v>
      </c>
      <c r="R580" s="28">
        <v>0</v>
      </c>
      <c r="S580" s="29">
        <f aca="true" t="shared" si="128" ref="S580:S589">E580/C580</f>
        <v>0.2727272727272727</v>
      </c>
      <c r="T580" s="29">
        <f aca="true" t="shared" si="129" ref="T580:T589">((I580*3)+(H580*2)+G580+E580)/C580</f>
        <v>0.4090909090909091</v>
      </c>
      <c r="U580" s="29">
        <f aca="true" t="shared" si="130" ref="U580:U589">(E580+J580+O580)/(C580+J580+O580+Q580)</f>
        <v>0.2727272727272727</v>
      </c>
      <c r="V580" s="42">
        <f t="shared" si="119"/>
        <v>22</v>
      </c>
      <c r="W580" s="28">
        <f t="shared" si="121"/>
        <v>9</v>
      </c>
      <c r="X580" s="30">
        <f t="shared" si="122"/>
        <v>2.4545454545454546</v>
      </c>
      <c r="Y580" s="31">
        <f t="shared" si="123"/>
        <v>4.142045454545454</v>
      </c>
    </row>
    <row r="581" spans="1:25" ht="15">
      <c r="A581" s="28">
        <v>1985</v>
      </c>
      <c r="B581" s="28">
        <v>4</v>
      </c>
      <c r="C581" s="28">
        <v>13</v>
      </c>
      <c r="D581" s="28">
        <v>0</v>
      </c>
      <c r="E581" s="28">
        <v>2</v>
      </c>
      <c r="F581" s="28">
        <v>2</v>
      </c>
      <c r="G581" s="28">
        <v>0</v>
      </c>
      <c r="H581" s="28">
        <v>1</v>
      </c>
      <c r="I581" s="28">
        <v>0</v>
      </c>
      <c r="J581" s="28">
        <v>0</v>
      </c>
      <c r="K581" s="28">
        <v>3</v>
      </c>
      <c r="L581" s="28">
        <v>0</v>
      </c>
      <c r="M581" s="28">
        <v>0</v>
      </c>
      <c r="N581" s="28">
        <v>0</v>
      </c>
      <c r="O581" s="28">
        <v>0</v>
      </c>
      <c r="P581" s="28">
        <v>1</v>
      </c>
      <c r="Q581" s="28">
        <v>0</v>
      </c>
      <c r="R581" s="28">
        <v>1</v>
      </c>
      <c r="S581" s="29">
        <f t="shared" si="128"/>
        <v>0.15384615384615385</v>
      </c>
      <c r="T581" s="29">
        <f t="shared" si="129"/>
        <v>0.3076923076923077</v>
      </c>
      <c r="U581" s="29">
        <f t="shared" si="130"/>
        <v>0.15384615384615385</v>
      </c>
      <c r="V581" s="42">
        <f t="shared" si="119"/>
        <v>14</v>
      </c>
      <c r="W581" s="28">
        <f t="shared" si="121"/>
        <v>4</v>
      </c>
      <c r="X581" s="30">
        <f t="shared" si="122"/>
        <v>0.32285714285714284</v>
      </c>
      <c r="Y581" s="31">
        <f t="shared" si="123"/>
        <v>0.6705494505494506</v>
      </c>
    </row>
    <row r="582" spans="1:25" ht="15">
      <c r="A582" s="28">
        <v>1986</v>
      </c>
      <c r="B582" s="28">
        <v>56</v>
      </c>
      <c r="C582" s="28">
        <v>32</v>
      </c>
      <c r="D582" s="28">
        <v>4</v>
      </c>
      <c r="E582" s="28">
        <v>5</v>
      </c>
      <c r="F582" s="28">
        <v>5</v>
      </c>
      <c r="G582" s="28">
        <v>0</v>
      </c>
      <c r="H582" s="28">
        <v>1</v>
      </c>
      <c r="I582" s="28">
        <v>1</v>
      </c>
      <c r="J582" s="28">
        <v>2</v>
      </c>
      <c r="K582" s="28">
        <v>6</v>
      </c>
      <c r="L582" s="28">
        <v>0</v>
      </c>
      <c r="M582" s="28">
        <v>0</v>
      </c>
      <c r="N582" s="28">
        <v>0</v>
      </c>
      <c r="O582" s="28">
        <v>0</v>
      </c>
      <c r="P582" s="28">
        <v>0</v>
      </c>
      <c r="Q582" s="28">
        <v>1</v>
      </c>
      <c r="R582" s="28">
        <v>1</v>
      </c>
      <c r="S582" s="29">
        <f t="shared" si="128"/>
        <v>0.15625</v>
      </c>
      <c r="T582" s="29">
        <f t="shared" si="129"/>
        <v>0.3125</v>
      </c>
      <c r="U582" s="29">
        <f t="shared" si="130"/>
        <v>0.2</v>
      </c>
      <c r="V582" s="42">
        <f t="shared" si="119"/>
        <v>35</v>
      </c>
      <c r="W582" s="28">
        <f t="shared" si="121"/>
        <v>10</v>
      </c>
      <c r="X582" s="30">
        <f t="shared" si="122"/>
        <v>1.8925714285714283</v>
      </c>
      <c r="Y582" s="31">
        <f t="shared" si="123"/>
        <v>1.7620492610837437</v>
      </c>
    </row>
    <row r="583" spans="1:25" ht="15">
      <c r="A583" s="28">
        <v>1987</v>
      </c>
      <c r="B583" s="28">
        <v>77</v>
      </c>
      <c r="C583" s="28">
        <v>63</v>
      </c>
      <c r="D583" s="28">
        <v>1</v>
      </c>
      <c r="E583" s="28">
        <v>17</v>
      </c>
      <c r="F583" s="28">
        <v>8</v>
      </c>
      <c r="G583" s="28">
        <v>1</v>
      </c>
      <c r="H583" s="28">
        <v>0</v>
      </c>
      <c r="I583" s="28">
        <v>1</v>
      </c>
      <c r="J583" s="28">
        <v>2</v>
      </c>
      <c r="K583" s="28">
        <v>14</v>
      </c>
      <c r="L583" s="28">
        <v>1</v>
      </c>
      <c r="M583" s="28">
        <v>0</v>
      </c>
      <c r="N583" s="28">
        <v>0</v>
      </c>
      <c r="O583" s="28">
        <v>0</v>
      </c>
      <c r="P583" s="28">
        <v>1</v>
      </c>
      <c r="Q583" s="28">
        <v>0</v>
      </c>
      <c r="R583" s="28">
        <v>3</v>
      </c>
      <c r="S583" s="29">
        <f t="shared" si="128"/>
        <v>0.2698412698412698</v>
      </c>
      <c r="T583" s="29">
        <f t="shared" si="129"/>
        <v>0.3333333333333333</v>
      </c>
      <c r="U583" s="29">
        <f t="shared" si="130"/>
        <v>0.2923076923076923</v>
      </c>
      <c r="V583" s="42">
        <f t="shared" si="119"/>
        <v>66</v>
      </c>
      <c r="W583" s="28">
        <f t="shared" si="121"/>
        <v>21</v>
      </c>
      <c r="X583" s="30">
        <f t="shared" si="122"/>
        <v>5.343030303030303</v>
      </c>
      <c r="Y583" s="31">
        <f t="shared" si="123"/>
        <v>2.8852363636363636</v>
      </c>
    </row>
    <row r="584" spans="1:25" ht="15">
      <c r="A584" s="28">
        <v>1988</v>
      </c>
      <c r="B584" s="28">
        <v>102</v>
      </c>
      <c r="C584" s="28">
        <v>190</v>
      </c>
      <c r="D584" s="28">
        <v>28</v>
      </c>
      <c r="E584" s="28">
        <v>64</v>
      </c>
      <c r="F584" s="28">
        <v>31</v>
      </c>
      <c r="G584" s="28">
        <v>13</v>
      </c>
      <c r="H584" s="28">
        <v>1</v>
      </c>
      <c r="I584" s="28">
        <v>5</v>
      </c>
      <c r="J584" s="28">
        <v>6</v>
      </c>
      <c r="K584" s="28">
        <v>19</v>
      </c>
      <c r="L584" s="28">
        <v>0</v>
      </c>
      <c r="M584" s="28">
        <v>0</v>
      </c>
      <c r="N584" s="28">
        <v>0</v>
      </c>
      <c r="O584" s="28">
        <v>0</v>
      </c>
      <c r="P584" s="28">
        <v>0</v>
      </c>
      <c r="Q584" s="28">
        <v>0</v>
      </c>
      <c r="R584" s="28">
        <v>0</v>
      </c>
      <c r="S584" s="29">
        <f t="shared" si="128"/>
        <v>0.3368421052631579</v>
      </c>
      <c r="T584" s="29">
        <f t="shared" si="129"/>
        <v>0.49473684210526314</v>
      </c>
      <c r="U584" s="29">
        <f t="shared" si="130"/>
        <v>0.35714285714285715</v>
      </c>
      <c r="V584" s="42">
        <f t="shared" si="119"/>
        <v>196</v>
      </c>
      <c r="W584" s="28">
        <f t="shared" si="121"/>
        <v>94</v>
      </c>
      <c r="X584" s="30">
        <f t="shared" si="122"/>
        <v>34.128571428571426</v>
      </c>
      <c r="Y584" s="31">
        <f t="shared" si="123"/>
        <v>7.313265306122448</v>
      </c>
    </row>
    <row r="585" spans="1:25" ht="15">
      <c r="A585" s="28">
        <v>1989</v>
      </c>
      <c r="B585" s="28">
        <v>73</v>
      </c>
      <c r="C585" s="28">
        <v>49</v>
      </c>
      <c r="D585" s="28">
        <v>3</v>
      </c>
      <c r="E585" s="28">
        <v>11</v>
      </c>
      <c r="F585" s="28">
        <v>7</v>
      </c>
      <c r="G585" s="28">
        <v>1</v>
      </c>
      <c r="H585" s="28">
        <v>0</v>
      </c>
      <c r="I585" s="28">
        <v>3</v>
      </c>
      <c r="J585" s="28">
        <v>2</v>
      </c>
      <c r="K585" s="28">
        <v>14</v>
      </c>
      <c r="L585" s="28">
        <v>0</v>
      </c>
      <c r="M585" s="28">
        <v>0</v>
      </c>
      <c r="N585" s="28">
        <v>0</v>
      </c>
      <c r="O585" s="28">
        <v>1</v>
      </c>
      <c r="P585" s="28">
        <v>0</v>
      </c>
      <c r="Q585" s="28">
        <v>0</v>
      </c>
      <c r="R585" s="28">
        <v>0</v>
      </c>
      <c r="S585" s="29">
        <f t="shared" si="128"/>
        <v>0.22448979591836735</v>
      </c>
      <c r="T585" s="29">
        <f t="shared" si="129"/>
        <v>0.42857142857142855</v>
      </c>
      <c r="U585" s="29">
        <f t="shared" si="130"/>
        <v>0.2692307692307692</v>
      </c>
      <c r="V585" s="42">
        <f t="shared" si="119"/>
        <v>52</v>
      </c>
      <c r="W585" s="28">
        <f t="shared" si="121"/>
        <v>21</v>
      </c>
      <c r="X585" s="30">
        <f t="shared" si="122"/>
        <v>5.863846153846154</v>
      </c>
      <c r="Y585" s="31">
        <f t="shared" si="123"/>
        <v>4.166417004048584</v>
      </c>
    </row>
    <row r="586" spans="1:25" ht="15">
      <c r="A586" s="28">
        <v>1990</v>
      </c>
      <c r="B586" s="28">
        <v>60</v>
      </c>
      <c r="C586" s="28">
        <v>112</v>
      </c>
      <c r="D586" s="28">
        <v>14</v>
      </c>
      <c r="E586" s="28">
        <v>33</v>
      </c>
      <c r="F586" s="28">
        <v>12</v>
      </c>
      <c r="G586" s="28">
        <v>5</v>
      </c>
      <c r="H586" s="28">
        <v>0</v>
      </c>
      <c r="I586" s="28">
        <v>3</v>
      </c>
      <c r="J586" s="28">
        <v>2</v>
      </c>
      <c r="K586" s="28">
        <v>18</v>
      </c>
      <c r="L586" s="28">
        <v>1</v>
      </c>
      <c r="M586" s="28">
        <v>0</v>
      </c>
      <c r="N586" s="28">
        <v>0</v>
      </c>
      <c r="O586" s="28">
        <v>0</v>
      </c>
      <c r="P586" s="28">
        <v>0</v>
      </c>
      <c r="Q586" s="28">
        <v>0</v>
      </c>
      <c r="R586" s="28">
        <v>5</v>
      </c>
      <c r="S586" s="29">
        <f t="shared" si="128"/>
        <v>0.29464285714285715</v>
      </c>
      <c r="T586" s="29">
        <f t="shared" si="129"/>
        <v>0.41964285714285715</v>
      </c>
      <c r="U586" s="29">
        <f t="shared" si="130"/>
        <v>0.30701754385964913</v>
      </c>
      <c r="V586" s="42">
        <f t="shared" si="119"/>
        <v>114</v>
      </c>
      <c r="W586" s="28">
        <f t="shared" si="121"/>
        <v>47</v>
      </c>
      <c r="X586" s="30">
        <f t="shared" si="122"/>
        <v>12.505263157894738</v>
      </c>
      <c r="Y586" s="31">
        <f t="shared" si="123"/>
        <v>4.019548872180452</v>
      </c>
    </row>
    <row r="587" spans="1:25" ht="15">
      <c r="A587" s="28">
        <v>1991</v>
      </c>
      <c r="B587" s="28">
        <v>47</v>
      </c>
      <c r="C587" s="28">
        <v>42</v>
      </c>
      <c r="D587" s="28">
        <v>3</v>
      </c>
      <c r="E587" s="28">
        <v>6</v>
      </c>
      <c r="F587" s="28">
        <v>0</v>
      </c>
      <c r="G587" s="28">
        <v>1</v>
      </c>
      <c r="H587" s="28">
        <v>0</v>
      </c>
      <c r="I587" s="28">
        <v>0</v>
      </c>
      <c r="J587" s="28">
        <v>0</v>
      </c>
      <c r="K587" s="28">
        <v>12</v>
      </c>
      <c r="L587" s="28">
        <v>0</v>
      </c>
      <c r="M587" s="28">
        <v>0</v>
      </c>
      <c r="N587" s="28">
        <v>0</v>
      </c>
      <c r="O587" s="28">
        <v>1</v>
      </c>
      <c r="P587" s="28">
        <v>0</v>
      </c>
      <c r="Q587" s="28">
        <v>0</v>
      </c>
      <c r="R587" s="28">
        <v>1</v>
      </c>
      <c r="S587" s="29">
        <f t="shared" si="128"/>
        <v>0.14285714285714285</v>
      </c>
      <c r="T587" s="29">
        <f t="shared" si="129"/>
        <v>0.16666666666666666</v>
      </c>
      <c r="U587" s="29">
        <f t="shared" si="130"/>
        <v>0.16279069767441862</v>
      </c>
      <c r="V587" s="42">
        <f t="shared" si="119"/>
        <v>43</v>
      </c>
      <c r="W587" s="28">
        <f t="shared" si="121"/>
        <v>7</v>
      </c>
      <c r="X587" s="30">
        <f t="shared" si="122"/>
        <v>1.0130232558139536</v>
      </c>
      <c r="Y587" s="31">
        <f t="shared" si="123"/>
        <v>0.7392331866750471</v>
      </c>
    </row>
    <row r="588" spans="1:25" ht="15">
      <c r="A588" s="35">
        <v>1992</v>
      </c>
      <c r="B588" s="35">
        <v>2</v>
      </c>
      <c r="C588" s="35">
        <v>7</v>
      </c>
      <c r="D588" s="35">
        <v>1</v>
      </c>
      <c r="E588" s="35">
        <v>5</v>
      </c>
      <c r="F588" s="35">
        <v>1</v>
      </c>
      <c r="G588" s="35">
        <v>0</v>
      </c>
      <c r="H588" s="35">
        <v>0</v>
      </c>
      <c r="I588" s="35">
        <v>1</v>
      </c>
      <c r="J588" s="35">
        <v>0</v>
      </c>
      <c r="K588" s="35">
        <v>1</v>
      </c>
      <c r="L588" s="35">
        <v>0</v>
      </c>
      <c r="M588" s="35">
        <v>0</v>
      </c>
      <c r="N588" s="35">
        <v>0</v>
      </c>
      <c r="O588" s="35">
        <v>0</v>
      </c>
      <c r="P588" s="35">
        <v>0</v>
      </c>
      <c r="Q588" s="35">
        <v>0</v>
      </c>
      <c r="R588" s="35">
        <v>1</v>
      </c>
      <c r="S588" s="36">
        <f t="shared" si="128"/>
        <v>0.7142857142857143</v>
      </c>
      <c r="T588" s="36">
        <f t="shared" si="129"/>
        <v>1.1428571428571428</v>
      </c>
      <c r="U588" s="36">
        <f t="shared" si="130"/>
        <v>0.7142857142857143</v>
      </c>
      <c r="V588" s="35">
        <f t="shared" si="119"/>
        <v>7</v>
      </c>
      <c r="W588" s="35">
        <f t="shared" si="121"/>
        <v>8</v>
      </c>
      <c r="X588" s="37">
        <f t="shared" si="122"/>
        <v>4.571428571428571</v>
      </c>
      <c r="Y588" s="38">
        <f t="shared" si="123"/>
        <v>41.14285714285714</v>
      </c>
    </row>
    <row r="589" spans="1:25" ht="15">
      <c r="A589" s="28" t="s">
        <v>259</v>
      </c>
      <c r="B589" s="28">
        <f>SUM(B580:B588)</f>
        <v>428</v>
      </c>
      <c r="C589" s="28">
        <f aca="true" t="shared" si="131" ref="C589:R589">SUM(C580:C588)</f>
        <v>530</v>
      </c>
      <c r="D589" s="28">
        <f t="shared" si="131"/>
        <v>56</v>
      </c>
      <c r="E589" s="28">
        <f t="shared" si="131"/>
        <v>149</v>
      </c>
      <c r="F589" s="28">
        <f t="shared" si="131"/>
        <v>68</v>
      </c>
      <c r="G589" s="28">
        <f t="shared" si="131"/>
        <v>21</v>
      </c>
      <c r="H589" s="28">
        <f t="shared" si="131"/>
        <v>3</v>
      </c>
      <c r="I589" s="28">
        <f t="shared" si="131"/>
        <v>15</v>
      </c>
      <c r="J589" s="28">
        <f t="shared" si="131"/>
        <v>14</v>
      </c>
      <c r="K589" s="28">
        <f t="shared" si="131"/>
        <v>88</v>
      </c>
      <c r="L589" s="28">
        <f t="shared" si="131"/>
        <v>3</v>
      </c>
      <c r="M589" s="28">
        <f t="shared" si="131"/>
        <v>0</v>
      </c>
      <c r="N589" s="28">
        <f t="shared" si="131"/>
        <v>0</v>
      </c>
      <c r="O589" s="28">
        <f t="shared" si="131"/>
        <v>2</v>
      </c>
      <c r="P589" s="28">
        <f t="shared" si="131"/>
        <v>2</v>
      </c>
      <c r="Q589" s="28">
        <f t="shared" si="131"/>
        <v>1</v>
      </c>
      <c r="R589" s="28">
        <f t="shared" si="131"/>
        <v>12</v>
      </c>
      <c r="S589" s="29">
        <f t="shared" si="128"/>
        <v>0.2811320754716981</v>
      </c>
      <c r="T589" s="29">
        <f t="shared" si="129"/>
        <v>0.4169811320754717</v>
      </c>
      <c r="U589" s="29">
        <f t="shared" si="130"/>
        <v>0.3016453382084095</v>
      </c>
      <c r="V589" s="42">
        <f t="shared" si="119"/>
        <v>549</v>
      </c>
      <c r="W589" s="28">
        <f t="shared" si="121"/>
        <v>221</v>
      </c>
      <c r="X589" s="30">
        <f t="shared" si="122"/>
        <v>63.18426229508196</v>
      </c>
      <c r="Y589" s="31">
        <f t="shared" si="123"/>
        <v>4.308017883755588</v>
      </c>
    </row>
    <row r="590" spans="22:25" ht="15">
      <c r="V590" s="42"/>
      <c r="X590" s="28"/>
      <c r="Y590" s="28"/>
    </row>
    <row r="591" spans="1:25" ht="15.75">
      <c r="A591" s="32" t="s">
        <v>174</v>
      </c>
      <c r="C591" s="33" t="s">
        <v>175</v>
      </c>
      <c r="V591" s="42"/>
      <c r="X591" s="28"/>
      <c r="Y591" s="28"/>
    </row>
    <row r="592" spans="1:25" ht="15">
      <c r="A592" s="28">
        <v>1991</v>
      </c>
      <c r="B592" s="28">
        <v>91</v>
      </c>
      <c r="C592" s="28">
        <v>331</v>
      </c>
      <c r="D592" s="28">
        <v>42</v>
      </c>
      <c r="E592" s="28">
        <v>91</v>
      </c>
      <c r="F592" s="28">
        <v>32</v>
      </c>
      <c r="G592" s="28">
        <v>23</v>
      </c>
      <c r="H592" s="28">
        <v>3</v>
      </c>
      <c r="I592" s="28">
        <v>4</v>
      </c>
      <c r="J592" s="28">
        <v>38</v>
      </c>
      <c r="K592" s="28">
        <v>53</v>
      </c>
      <c r="L592" s="28">
        <v>8</v>
      </c>
      <c r="M592" s="28">
        <v>3</v>
      </c>
      <c r="N592" s="28">
        <v>1</v>
      </c>
      <c r="O592" s="28">
        <v>9</v>
      </c>
      <c r="P592" s="28">
        <v>2</v>
      </c>
      <c r="Q592" s="28">
        <v>3</v>
      </c>
      <c r="R592" s="28">
        <v>8</v>
      </c>
      <c r="S592" s="29">
        <f>E592/C592</f>
        <v>0.27492447129909364</v>
      </c>
      <c r="T592" s="29">
        <f>((I592*3)+(H592*2)+G592+E592)/C592</f>
        <v>0.3987915407854985</v>
      </c>
      <c r="U592" s="29">
        <f>(E592+J592+O592)/(C592+J592+O592+Q592)</f>
        <v>0.36220472440944884</v>
      </c>
      <c r="V592" s="42">
        <f t="shared" si="119"/>
        <v>383</v>
      </c>
      <c r="W592" s="28">
        <f t="shared" si="121"/>
        <v>132</v>
      </c>
      <c r="X592" s="30">
        <f t="shared" si="122"/>
        <v>49.97655352480418</v>
      </c>
      <c r="Y592" s="31">
        <f t="shared" si="123"/>
        <v>5.312468288069735</v>
      </c>
    </row>
    <row r="593" spans="1:25" ht="15">
      <c r="A593" s="35">
        <v>1992</v>
      </c>
      <c r="B593" s="35">
        <v>34</v>
      </c>
      <c r="C593" s="35">
        <v>98</v>
      </c>
      <c r="D593" s="35">
        <v>13</v>
      </c>
      <c r="E593" s="35">
        <v>34</v>
      </c>
      <c r="F593" s="35">
        <v>11</v>
      </c>
      <c r="G593" s="35">
        <v>3</v>
      </c>
      <c r="H593" s="35">
        <v>3</v>
      </c>
      <c r="I593" s="35">
        <v>1</v>
      </c>
      <c r="J593" s="35">
        <v>9</v>
      </c>
      <c r="K593" s="35">
        <v>7</v>
      </c>
      <c r="L593" s="35">
        <v>5</v>
      </c>
      <c r="M593" s="35">
        <v>1</v>
      </c>
      <c r="N593" s="35">
        <v>1</v>
      </c>
      <c r="O593" s="35">
        <v>4</v>
      </c>
      <c r="P593" s="35">
        <v>2</v>
      </c>
      <c r="Q593" s="35">
        <v>2</v>
      </c>
      <c r="R593" s="35">
        <v>2</v>
      </c>
      <c r="S593" s="36">
        <f>E593/C593</f>
        <v>0.3469387755102041</v>
      </c>
      <c r="T593" s="36">
        <f>((I593*3)+(H593*2)+G593+E593)/C593</f>
        <v>0.46938775510204084</v>
      </c>
      <c r="U593" s="36">
        <f>(E593+J593+O593)/(C593+J593+O593+Q593)</f>
        <v>0.415929203539823</v>
      </c>
      <c r="V593" s="35">
        <f t="shared" si="119"/>
        <v>115</v>
      </c>
      <c r="W593" s="35">
        <f t="shared" si="121"/>
        <v>46</v>
      </c>
      <c r="X593" s="37">
        <f t="shared" si="122"/>
        <v>19.888</v>
      </c>
      <c r="Y593" s="38">
        <f t="shared" si="123"/>
        <v>7.563042253521127</v>
      </c>
    </row>
    <row r="594" spans="1:25" ht="15">
      <c r="A594" t="s">
        <v>259</v>
      </c>
      <c r="B594">
        <f>SUM(B592:B593)</f>
        <v>125</v>
      </c>
      <c r="C594">
        <f aca="true" t="shared" si="132" ref="C594:R594">SUM(C592:C593)</f>
        <v>429</v>
      </c>
      <c r="D594">
        <f t="shared" si="132"/>
        <v>55</v>
      </c>
      <c r="E594">
        <f t="shared" si="132"/>
        <v>125</v>
      </c>
      <c r="F594">
        <f t="shared" si="132"/>
        <v>43</v>
      </c>
      <c r="G594">
        <f t="shared" si="132"/>
        <v>26</v>
      </c>
      <c r="H594">
        <f t="shared" si="132"/>
        <v>6</v>
      </c>
      <c r="I594">
        <f t="shared" si="132"/>
        <v>5</v>
      </c>
      <c r="J594">
        <f t="shared" si="132"/>
        <v>47</v>
      </c>
      <c r="K594">
        <f t="shared" si="132"/>
        <v>60</v>
      </c>
      <c r="L594">
        <f t="shared" si="132"/>
        <v>13</v>
      </c>
      <c r="M594">
        <f t="shared" si="132"/>
        <v>4</v>
      </c>
      <c r="N594">
        <f t="shared" si="132"/>
        <v>2</v>
      </c>
      <c r="O594">
        <f t="shared" si="132"/>
        <v>13</v>
      </c>
      <c r="P594">
        <f t="shared" si="132"/>
        <v>4</v>
      </c>
      <c r="Q594">
        <f t="shared" si="132"/>
        <v>5</v>
      </c>
      <c r="R594">
        <f t="shared" si="132"/>
        <v>10</v>
      </c>
      <c r="S594" s="29">
        <f>E594/C594</f>
        <v>0.2913752913752914</v>
      </c>
      <c r="T594" s="29">
        <f>((I594*3)+(H594*2)+G594+E594)/C594</f>
        <v>0.4149184149184149</v>
      </c>
      <c r="U594" s="29">
        <f>(E594+J594+O594)/(C594+J594+O594+Q594)</f>
        <v>0.37449392712550605</v>
      </c>
      <c r="V594" s="42">
        <f t="shared" si="119"/>
        <v>498</v>
      </c>
      <c r="W594" s="28">
        <f t="shared" si="121"/>
        <v>178</v>
      </c>
      <c r="X594" s="30">
        <f t="shared" si="122"/>
        <v>69.6029718875502</v>
      </c>
      <c r="Y594" s="31">
        <f t="shared" si="123"/>
        <v>5.782400741427247</v>
      </c>
    </row>
    <row r="595" spans="22:25" ht="15">
      <c r="V595" s="42"/>
      <c r="X595" s="28"/>
      <c r="Y595" s="28"/>
    </row>
    <row r="596" spans="1:25" ht="15.75">
      <c r="A596" s="32" t="s">
        <v>176</v>
      </c>
      <c r="C596" s="33" t="s">
        <v>361</v>
      </c>
      <c r="V596" s="42"/>
      <c r="X596" s="28"/>
      <c r="Y596" s="28"/>
    </row>
    <row r="597" spans="1:25" ht="15">
      <c r="A597" s="28">
        <v>2004</v>
      </c>
      <c r="B597" s="28">
        <v>82</v>
      </c>
      <c r="C597" s="28">
        <v>224</v>
      </c>
      <c r="D597" s="28">
        <v>41</v>
      </c>
      <c r="E597" s="28">
        <v>53</v>
      </c>
      <c r="F597" s="28">
        <v>29</v>
      </c>
      <c r="G597" s="28">
        <v>11</v>
      </c>
      <c r="H597" s="28">
        <v>1</v>
      </c>
      <c r="I597" s="28">
        <v>11</v>
      </c>
      <c r="J597" s="28">
        <v>30</v>
      </c>
      <c r="K597" s="28">
        <v>33</v>
      </c>
      <c r="L597" s="28">
        <v>0</v>
      </c>
      <c r="M597" s="28">
        <v>12</v>
      </c>
      <c r="N597" s="28">
        <v>2</v>
      </c>
      <c r="O597" s="28">
        <v>7</v>
      </c>
      <c r="P597" s="28">
        <v>0</v>
      </c>
      <c r="Q597" s="28">
        <v>0</v>
      </c>
      <c r="R597" s="28">
        <v>5</v>
      </c>
      <c r="S597" s="29">
        <f>E597/C597</f>
        <v>0.23660714285714285</v>
      </c>
      <c r="T597" s="29">
        <f>((I597*3)+(H597*2)+G597+E597)/C597</f>
        <v>0.4419642857142857</v>
      </c>
      <c r="U597" s="29">
        <f>(E597+J597+O597)/(C597+J597+O597+Q597)</f>
        <v>0.3448275862068966</v>
      </c>
      <c r="V597" s="42">
        <f t="shared" si="119"/>
        <v>261</v>
      </c>
      <c r="W597" s="28">
        <f t="shared" si="121"/>
        <v>99</v>
      </c>
      <c r="X597" s="30">
        <f t="shared" si="122"/>
        <v>36.526360153256704</v>
      </c>
      <c r="Y597" s="31">
        <f t="shared" si="123"/>
        <v>5.54051530414568</v>
      </c>
    </row>
    <row r="598" spans="1:25" ht="15">
      <c r="A598" s="28">
        <v>2005</v>
      </c>
      <c r="B598" s="28">
        <v>153</v>
      </c>
      <c r="C598" s="28">
        <v>592</v>
      </c>
      <c r="D598" s="28">
        <v>103</v>
      </c>
      <c r="E598" s="28">
        <v>192</v>
      </c>
      <c r="F598" s="28">
        <v>100</v>
      </c>
      <c r="G598" s="28">
        <v>21</v>
      </c>
      <c r="H598" s="28">
        <v>0</v>
      </c>
      <c r="I598" s="28">
        <v>25</v>
      </c>
      <c r="J598" s="28">
        <v>52</v>
      </c>
      <c r="K598" s="28">
        <v>86</v>
      </c>
      <c r="L598" s="28">
        <v>6</v>
      </c>
      <c r="M598" s="28">
        <v>31</v>
      </c>
      <c r="N598" s="28">
        <v>9</v>
      </c>
      <c r="O598" s="28">
        <v>13</v>
      </c>
      <c r="P598" s="28">
        <v>0</v>
      </c>
      <c r="Q598" s="28">
        <v>3</v>
      </c>
      <c r="R598" s="28">
        <v>18</v>
      </c>
      <c r="S598" s="29">
        <f>E598/C598</f>
        <v>0.32432432432432434</v>
      </c>
      <c r="T598" s="29">
        <f>((I598*3)+(H598*2)+G598+E598)/C598</f>
        <v>0.4864864864864865</v>
      </c>
      <c r="U598" s="29">
        <f>(E598+J598+O598)/(C598+J598+O598+Q598)</f>
        <v>0.3893939393939394</v>
      </c>
      <c r="V598" s="42">
        <f t="shared" si="119"/>
        <v>660</v>
      </c>
      <c r="W598" s="28">
        <f t="shared" si="121"/>
        <v>288</v>
      </c>
      <c r="X598" s="30">
        <f t="shared" si="122"/>
        <v>112.41424242424242</v>
      </c>
      <c r="Y598" s="31">
        <f t="shared" si="123"/>
        <v>7.058568710359407</v>
      </c>
    </row>
    <row r="599" spans="1:25" ht="15">
      <c r="A599" s="35">
        <v>2006</v>
      </c>
      <c r="B599" s="35">
        <v>118</v>
      </c>
      <c r="C599" s="35">
        <v>392</v>
      </c>
      <c r="D599" s="35">
        <v>61</v>
      </c>
      <c r="E599" s="35">
        <v>121</v>
      </c>
      <c r="F599" s="35">
        <v>56</v>
      </c>
      <c r="G599" s="35">
        <v>33</v>
      </c>
      <c r="H599" s="35">
        <v>0</v>
      </c>
      <c r="I599" s="35">
        <v>10</v>
      </c>
      <c r="J599" s="35">
        <v>52</v>
      </c>
      <c r="K599" s="35">
        <v>62</v>
      </c>
      <c r="L599" s="35">
        <v>3</v>
      </c>
      <c r="M599" s="35">
        <v>17</v>
      </c>
      <c r="N599" s="35">
        <v>6</v>
      </c>
      <c r="O599" s="35">
        <v>6</v>
      </c>
      <c r="P599" s="35">
        <v>0</v>
      </c>
      <c r="Q599" s="35">
        <v>1</v>
      </c>
      <c r="R599" s="35">
        <v>7</v>
      </c>
      <c r="S599" s="36">
        <f>E599/C599</f>
        <v>0.3086734693877551</v>
      </c>
      <c r="T599" s="36">
        <f>(I599*3+H599*2+G599+E599)/C599</f>
        <v>0.46938775510204084</v>
      </c>
      <c r="U599" s="36">
        <f>(E599+J599+O599)/(C599+J599+O599+Q599)</f>
        <v>0.3968957871396896</v>
      </c>
      <c r="V599" s="35">
        <f t="shared" si="119"/>
        <v>451</v>
      </c>
      <c r="W599" s="35">
        <f t="shared" si="121"/>
        <v>184</v>
      </c>
      <c r="X599" s="37">
        <f t="shared" si="122"/>
        <v>76.72070953436807</v>
      </c>
      <c r="Y599" s="38">
        <f t="shared" si="123"/>
        <v>7.2682777453611855</v>
      </c>
    </row>
    <row r="600" spans="1:25" ht="15">
      <c r="A600" s="28" t="s">
        <v>259</v>
      </c>
      <c r="B600" s="28">
        <f>SUM(B597:B599)</f>
        <v>353</v>
      </c>
      <c r="C600" s="28">
        <f aca="true" t="shared" si="133" ref="C600:R600">SUM(C597:C599)</f>
        <v>1208</v>
      </c>
      <c r="D600" s="28">
        <f t="shared" si="133"/>
        <v>205</v>
      </c>
      <c r="E600" s="28">
        <f t="shared" si="133"/>
        <v>366</v>
      </c>
      <c r="F600" s="28">
        <f t="shared" si="133"/>
        <v>185</v>
      </c>
      <c r="G600" s="28">
        <f t="shared" si="133"/>
        <v>65</v>
      </c>
      <c r="H600" s="28">
        <f t="shared" si="133"/>
        <v>1</v>
      </c>
      <c r="I600" s="28">
        <f t="shared" si="133"/>
        <v>46</v>
      </c>
      <c r="J600" s="28">
        <f t="shared" si="133"/>
        <v>134</v>
      </c>
      <c r="K600" s="28">
        <f t="shared" si="133"/>
        <v>181</v>
      </c>
      <c r="L600" s="28">
        <f t="shared" si="133"/>
        <v>9</v>
      </c>
      <c r="M600" s="28">
        <f t="shared" si="133"/>
        <v>60</v>
      </c>
      <c r="N600" s="28">
        <f t="shared" si="133"/>
        <v>17</v>
      </c>
      <c r="O600" s="28">
        <f t="shared" si="133"/>
        <v>26</v>
      </c>
      <c r="P600" s="28">
        <f t="shared" si="133"/>
        <v>0</v>
      </c>
      <c r="Q600" s="28">
        <f t="shared" si="133"/>
        <v>4</v>
      </c>
      <c r="R600" s="28">
        <f t="shared" si="133"/>
        <v>30</v>
      </c>
      <c r="S600" s="29">
        <f>E600/C600</f>
        <v>0.3029801324503311</v>
      </c>
      <c r="T600" s="29">
        <f>(I600*3+H600*2+G600+E600)/C600</f>
        <v>0.472682119205298</v>
      </c>
      <c r="U600" s="29">
        <f>(E600+J600+O600)/(C600+J600+O600+Q600)</f>
        <v>0.38338192419825073</v>
      </c>
      <c r="V600" s="42">
        <f t="shared" si="119"/>
        <v>1372</v>
      </c>
      <c r="W600" s="28">
        <f t="shared" si="121"/>
        <v>571</v>
      </c>
      <c r="X600" s="30">
        <f t="shared" si="122"/>
        <v>225.49309037900875</v>
      </c>
      <c r="Y600" s="31">
        <f t="shared" si="123"/>
        <v>6.817820201828932</v>
      </c>
    </row>
    <row r="601" spans="22:25" ht="15">
      <c r="V601" s="42"/>
      <c r="X601" s="28"/>
      <c r="Y601" s="28"/>
    </row>
    <row r="602" spans="1:25" ht="15.75">
      <c r="A602" s="32" t="s">
        <v>177</v>
      </c>
      <c r="C602" s="33" t="s">
        <v>178</v>
      </c>
      <c r="V602" s="42"/>
      <c r="X602" s="28"/>
      <c r="Y602" s="28"/>
    </row>
    <row r="603" spans="1:25" ht="15">
      <c r="A603" s="28">
        <v>2003</v>
      </c>
      <c r="B603" s="28">
        <v>156</v>
      </c>
      <c r="C603" s="28">
        <v>606</v>
      </c>
      <c r="D603" s="28">
        <v>96</v>
      </c>
      <c r="E603" s="28">
        <v>156</v>
      </c>
      <c r="F603" s="28">
        <v>75</v>
      </c>
      <c r="G603" s="28">
        <v>34</v>
      </c>
      <c r="H603" s="28">
        <v>3</v>
      </c>
      <c r="I603" s="28">
        <v>32</v>
      </c>
      <c r="J603" s="28">
        <v>94</v>
      </c>
      <c r="K603" s="28">
        <v>174</v>
      </c>
      <c r="L603" s="28">
        <v>12</v>
      </c>
      <c r="M603" s="28">
        <v>18</v>
      </c>
      <c r="N603" s="28">
        <v>6</v>
      </c>
      <c r="O603" s="28">
        <v>5</v>
      </c>
      <c r="P603" s="28">
        <v>0</v>
      </c>
      <c r="Q603" s="43">
        <v>11</v>
      </c>
      <c r="R603" s="28">
        <v>11</v>
      </c>
      <c r="S603" s="29">
        <f aca="true" t="shared" si="134" ref="S603:S608">E603/C603</f>
        <v>0.25742574257425743</v>
      </c>
      <c r="T603" s="29">
        <f aca="true" t="shared" si="135" ref="T603:T608">((I603*3)+(H603*2)+G603+E603)/C603</f>
        <v>0.48184818481848185</v>
      </c>
      <c r="U603" s="29">
        <f aca="true" t="shared" si="136" ref="U603:U608">(E603+J603+O603)/(C603+J603+O603+Q603)</f>
        <v>0.35614525139664804</v>
      </c>
      <c r="V603" s="42">
        <f t="shared" si="119"/>
        <v>716</v>
      </c>
      <c r="W603" s="28">
        <f t="shared" si="121"/>
        <v>292</v>
      </c>
      <c r="X603" s="30">
        <f t="shared" si="122"/>
        <v>110.63011173184358</v>
      </c>
      <c r="Y603" s="31">
        <f t="shared" si="123"/>
        <v>6.248981206610412</v>
      </c>
    </row>
    <row r="604" spans="1:25" ht="15">
      <c r="A604" s="28">
        <v>2004</v>
      </c>
      <c r="B604" s="28">
        <v>161</v>
      </c>
      <c r="C604" s="28">
        <v>579</v>
      </c>
      <c r="D604" s="28">
        <v>114</v>
      </c>
      <c r="E604" s="28">
        <v>152</v>
      </c>
      <c r="F604" s="28">
        <v>84</v>
      </c>
      <c r="G604" s="28">
        <v>34</v>
      </c>
      <c r="H604" s="28">
        <v>5</v>
      </c>
      <c r="I604" s="28">
        <v>37</v>
      </c>
      <c r="J604" s="28">
        <v>88</v>
      </c>
      <c r="K604" s="28">
        <v>139</v>
      </c>
      <c r="L604" s="28">
        <v>3</v>
      </c>
      <c r="M604" s="28">
        <v>19</v>
      </c>
      <c r="N604" s="28">
        <v>8</v>
      </c>
      <c r="O604" s="28">
        <v>13</v>
      </c>
      <c r="P604" s="28">
        <v>0</v>
      </c>
      <c r="Q604" s="28">
        <v>5</v>
      </c>
      <c r="R604" s="28">
        <v>13</v>
      </c>
      <c r="S604" s="29">
        <f t="shared" si="134"/>
        <v>0.26252158894645944</v>
      </c>
      <c r="T604" s="29">
        <f t="shared" si="135"/>
        <v>0.5302245250431779</v>
      </c>
      <c r="U604" s="29">
        <f t="shared" si="136"/>
        <v>0.36934306569343067</v>
      </c>
      <c r="V604" s="42">
        <f t="shared" si="119"/>
        <v>685</v>
      </c>
      <c r="W604" s="28">
        <f t="shared" si="121"/>
        <v>307</v>
      </c>
      <c r="X604" s="30">
        <f t="shared" si="122"/>
        <v>117.09734306569344</v>
      </c>
      <c r="Y604" s="31">
        <f t="shared" si="123"/>
        <v>6.979311838352589</v>
      </c>
    </row>
    <row r="605" spans="1:25" ht="15">
      <c r="A605" s="28">
        <v>2005</v>
      </c>
      <c r="B605" s="28">
        <v>162</v>
      </c>
      <c r="C605" s="28">
        <v>638</v>
      </c>
      <c r="D605" s="28">
        <v>104</v>
      </c>
      <c r="E605" s="28">
        <v>176</v>
      </c>
      <c r="F605" s="28">
        <v>112</v>
      </c>
      <c r="G605" s="28">
        <v>37</v>
      </c>
      <c r="H605" s="28">
        <v>0</v>
      </c>
      <c r="I605" s="28">
        <v>34</v>
      </c>
      <c r="J605" s="28">
        <v>73</v>
      </c>
      <c r="K605" s="28">
        <v>125</v>
      </c>
      <c r="L605" s="28">
        <v>1</v>
      </c>
      <c r="M605" s="28">
        <v>11</v>
      </c>
      <c r="N605" s="28">
        <v>4</v>
      </c>
      <c r="O605" s="28">
        <v>8</v>
      </c>
      <c r="P605" s="28">
        <v>1</v>
      </c>
      <c r="Q605" s="28">
        <v>5</v>
      </c>
      <c r="R605" s="28">
        <v>20</v>
      </c>
      <c r="S605" s="29">
        <f t="shared" si="134"/>
        <v>0.27586206896551724</v>
      </c>
      <c r="T605" s="29">
        <f t="shared" si="135"/>
        <v>0.493730407523511</v>
      </c>
      <c r="U605" s="29">
        <f t="shared" si="136"/>
        <v>0.35497237569060774</v>
      </c>
      <c r="V605" s="42">
        <f t="shared" si="119"/>
        <v>725</v>
      </c>
      <c r="W605" s="28">
        <f t="shared" si="121"/>
        <v>315</v>
      </c>
      <c r="X605" s="30">
        <f t="shared" si="122"/>
        <v>110.84372413793103</v>
      </c>
      <c r="Y605" s="31">
        <f t="shared" si="123"/>
        <v>6.082887300252313</v>
      </c>
    </row>
    <row r="606" spans="1:25" ht="15">
      <c r="A606" s="28">
        <v>2006</v>
      </c>
      <c r="B606" s="28">
        <v>162</v>
      </c>
      <c r="C606" s="28">
        <v>646</v>
      </c>
      <c r="D606" s="28">
        <v>112</v>
      </c>
      <c r="E606" s="28">
        <v>194</v>
      </c>
      <c r="F606" s="28">
        <v>140</v>
      </c>
      <c r="G606" s="28">
        <v>44</v>
      </c>
      <c r="H606" s="28">
        <v>2</v>
      </c>
      <c r="I606" s="28">
        <v>48</v>
      </c>
      <c r="J606" s="28">
        <v>68</v>
      </c>
      <c r="K606" s="28">
        <v>127</v>
      </c>
      <c r="L606" s="28">
        <v>7</v>
      </c>
      <c r="M606" s="28">
        <v>10</v>
      </c>
      <c r="N606" s="28">
        <v>2</v>
      </c>
      <c r="O606" s="28">
        <v>7</v>
      </c>
      <c r="P606" s="28">
        <v>1</v>
      </c>
      <c r="Q606" s="28">
        <v>5</v>
      </c>
      <c r="R606" s="28">
        <v>15</v>
      </c>
      <c r="S606" s="29">
        <f t="shared" si="134"/>
        <v>0.30030959752321984</v>
      </c>
      <c r="T606" s="29">
        <f t="shared" si="135"/>
        <v>0.5975232198142415</v>
      </c>
      <c r="U606" s="29">
        <f t="shared" si="136"/>
        <v>0.37052341597796146</v>
      </c>
      <c r="V606" s="42">
        <f t="shared" si="119"/>
        <v>727</v>
      </c>
      <c r="W606" s="28">
        <f t="shared" si="121"/>
        <v>386</v>
      </c>
      <c r="X606" s="30">
        <f t="shared" si="122"/>
        <v>143.44242090784044</v>
      </c>
      <c r="Y606" s="31">
        <f t="shared" si="123"/>
        <v>8.153569188445667</v>
      </c>
    </row>
    <row r="607" spans="1:25" ht="15">
      <c r="A607" s="28">
        <v>2007</v>
      </c>
      <c r="B607" s="28">
        <v>103</v>
      </c>
      <c r="C607" s="28">
        <v>220</v>
      </c>
      <c r="D607" s="28">
        <v>28</v>
      </c>
      <c r="E607" s="28">
        <v>47</v>
      </c>
      <c r="F607" s="28">
        <v>19</v>
      </c>
      <c r="G607" s="28">
        <v>7</v>
      </c>
      <c r="H607" s="28">
        <v>0</v>
      </c>
      <c r="I607" s="28">
        <v>8</v>
      </c>
      <c r="J607" s="28">
        <v>29</v>
      </c>
      <c r="K607" s="28">
        <v>56</v>
      </c>
      <c r="L607" s="28">
        <v>6</v>
      </c>
      <c r="M607" s="28">
        <v>6</v>
      </c>
      <c r="N607" s="28">
        <v>2</v>
      </c>
      <c r="O607" s="28">
        <v>0</v>
      </c>
      <c r="P607" s="28">
        <v>0</v>
      </c>
      <c r="Q607" s="28">
        <v>0</v>
      </c>
      <c r="R607" s="28">
        <v>9</v>
      </c>
      <c r="S607" s="29">
        <f t="shared" si="134"/>
        <v>0.21363636363636362</v>
      </c>
      <c r="T607" s="29">
        <f t="shared" si="135"/>
        <v>0.35454545454545455</v>
      </c>
      <c r="U607" s="29">
        <f t="shared" si="136"/>
        <v>0.30522088353413657</v>
      </c>
      <c r="V607" s="42">
        <f aca="true" t="shared" si="137" ref="V607:V679">(C607+J607+O607+P607+Q607)</f>
        <v>249</v>
      </c>
      <c r="W607" s="28">
        <f t="shared" si="121"/>
        <v>78</v>
      </c>
      <c r="X607" s="30">
        <f t="shared" si="122"/>
        <v>23.14417670682731</v>
      </c>
      <c r="Y607" s="31">
        <f t="shared" si="123"/>
        <v>3.3961563645887893</v>
      </c>
    </row>
    <row r="608" spans="1:25" ht="15">
      <c r="A608" s="42">
        <v>2008</v>
      </c>
      <c r="B608" s="42">
        <v>160</v>
      </c>
      <c r="C608" s="42">
        <v>619</v>
      </c>
      <c r="D608" s="42">
        <v>93</v>
      </c>
      <c r="E608" s="42">
        <v>178</v>
      </c>
      <c r="F608" s="42">
        <v>87</v>
      </c>
      <c r="G608" s="42">
        <v>41</v>
      </c>
      <c r="H608" s="42">
        <v>1</v>
      </c>
      <c r="I608" s="42">
        <v>19</v>
      </c>
      <c r="J608" s="42">
        <v>68</v>
      </c>
      <c r="K608" s="42">
        <v>128</v>
      </c>
      <c r="L608" s="42">
        <v>8</v>
      </c>
      <c r="M608" s="42">
        <v>7</v>
      </c>
      <c r="N608" s="42">
        <v>3</v>
      </c>
      <c r="O608" s="42">
        <v>6</v>
      </c>
      <c r="P608" s="42">
        <v>0</v>
      </c>
      <c r="Q608" s="42">
        <v>4</v>
      </c>
      <c r="R608" s="42">
        <v>23</v>
      </c>
      <c r="S608" s="46">
        <f t="shared" si="134"/>
        <v>0.2875605815831987</v>
      </c>
      <c r="T608" s="46">
        <f t="shared" si="135"/>
        <v>0.4491114701130856</v>
      </c>
      <c r="U608" s="46">
        <f t="shared" si="136"/>
        <v>0.3615494978479197</v>
      </c>
      <c r="V608" s="42">
        <f t="shared" si="137"/>
        <v>697</v>
      </c>
      <c r="W608" s="42">
        <f t="shared" si="121"/>
        <v>278</v>
      </c>
      <c r="X608" s="47">
        <f t="shared" si="122"/>
        <v>98.23380200860831</v>
      </c>
      <c r="Y608" s="48">
        <f t="shared" si="123"/>
        <v>5.631237057818311</v>
      </c>
    </row>
    <row r="609" spans="1:25" ht="15">
      <c r="A609" s="42">
        <v>2009</v>
      </c>
      <c r="B609" s="42">
        <v>162</v>
      </c>
      <c r="C609" s="42">
        <v>616</v>
      </c>
      <c r="D609" s="42">
        <v>76</v>
      </c>
      <c r="E609" s="42">
        <v>148</v>
      </c>
      <c r="F609" s="42">
        <v>80</v>
      </c>
      <c r="G609" s="42">
        <v>31</v>
      </c>
      <c r="H609" s="42">
        <v>5</v>
      </c>
      <c r="I609" s="42">
        <v>11</v>
      </c>
      <c r="J609" s="42">
        <v>78</v>
      </c>
      <c r="K609" s="42">
        <v>134</v>
      </c>
      <c r="L609" s="42">
        <v>8</v>
      </c>
      <c r="M609" s="42">
        <v>6</v>
      </c>
      <c r="N609" s="42">
        <v>2</v>
      </c>
      <c r="O609" s="42">
        <v>0</v>
      </c>
      <c r="P609" s="42">
        <v>0</v>
      </c>
      <c r="Q609" s="42">
        <v>8</v>
      </c>
      <c r="R609" s="42">
        <v>21</v>
      </c>
      <c r="S609" s="46">
        <f>E609/C609</f>
        <v>0.24025974025974026</v>
      </c>
      <c r="T609" s="46">
        <f>((I609*3)+(H609*2)+G609+E609)/C609</f>
        <v>0.36038961038961037</v>
      </c>
      <c r="U609" s="46">
        <f>(E609+J609+O609)/(C609+J609+O609+Q609)</f>
        <v>0.32193732193732194</v>
      </c>
      <c r="V609" s="42">
        <f>(C609+J609+O609+P609+Q609)</f>
        <v>702</v>
      </c>
      <c r="W609" s="42">
        <f>E609+G609+(H609*2)+(I609*3)</f>
        <v>222</v>
      </c>
      <c r="X609" s="47">
        <f>((E609+J609+O609-N609-R609)*(W609+(0.26*(J609+O609)+(0.52*(P609+Q609+M609))))/(C609+J609+O609+P609+Q609))</f>
        <v>72.16621082621083</v>
      </c>
      <c r="Y609" s="48">
        <f>(((X609*(3*1458))/162)/(C609-E609+P609+Q609+N609+R609))</f>
        <v>3.904784954524434</v>
      </c>
    </row>
    <row r="610" spans="1:25" ht="15">
      <c r="A610" s="42">
        <v>2010</v>
      </c>
      <c r="B610" s="42">
        <v>140</v>
      </c>
      <c r="C610" s="42">
        <v>510</v>
      </c>
      <c r="D610" s="42">
        <v>74</v>
      </c>
      <c r="E610" s="42">
        <v>135</v>
      </c>
      <c r="F610" s="42">
        <v>83</v>
      </c>
      <c r="G610" s="42">
        <v>27</v>
      </c>
      <c r="H610" s="42">
        <v>0</v>
      </c>
      <c r="I610" s="42">
        <v>23</v>
      </c>
      <c r="J610" s="42">
        <v>74</v>
      </c>
      <c r="K610" s="42">
        <v>117</v>
      </c>
      <c r="L610" s="42">
        <v>2</v>
      </c>
      <c r="M610" s="42">
        <v>1</v>
      </c>
      <c r="N610" s="42">
        <v>1</v>
      </c>
      <c r="O610" s="42">
        <v>1</v>
      </c>
      <c r="P610" s="42">
        <v>0</v>
      </c>
      <c r="Q610" s="42">
        <v>7</v>
      </c>
      <c r="R610" s="42">
        <v>21</v>
      </c>
      <c r="S610" s="46">
        <f>E610/C610</f>
        <v>0.2647058823529412</v>
      </c>
      <c r="T610" s="46">
        <f>((I610*3)+(H610*2)+G610+E610)/C610</f>
        <v>0.45294117647058824</v>
      </c>
      <c r="U610" s="46">
        <f>(E610+J610+O610)/(C610+J610+O610+Q610)</f>
        <v>0.3547297297297297</v>
      </c>
      <c r="V610" s="42">
        <f>(C610+J610+O610+P610+Q610)</f>
        <v>592</v>
      </c>
      <c r="W610" s="42">
        <f>E610+G610+(H610*2)+(I610*3)</f>
        <v>231</v>
      </c>
      <c r="X610" s="47">
        <f>((E610+J610+O610-N610-R610)*(W610+(0.26*(J610+O610)+(0.52*(P610+Q610+M610))))/(C610+J610+O610+P610+Q610))</f>
        <v>80.87175675675675</v>
      </c>
      <c r="Y610" s="48">
        <f>(((X610*(3*1458))/162)/(C610-E610+P610+Q610+N610+R610))</f>
        <v>5.4047956248327536</v>
      </c>
    </row>
    <row r="611" spans="1:25" ht="15">
      <c r="A611" s="35">
        <v>2011</v>
      </c>
      <c r="B611" s="35">
        <v>133</v>
      </c>
      <c r="C611" s="35">
        <v>458</v>
      </c>
      <c r="D611" s="35">
        <v>75</v>
      </c>
      <c r="E611" s="35">
        <v>127</v>
      </c>
      <c r="F611" s="35">
        <v>87</v>
      </c>
      <c r="G611" s="35">
        <v>36</v>
      </c>
      <c r="H611" s="35">
        <v>1</v>
      </c>
      <c r="I611" s="35">
        <v>24</v>
      </c>
      <c r="J611" s="35">
        <v>57</v>
      </c>
      <c r="K611" s="35">
        <v>102</v>
      </c>
      <c r="L611" s="35">
        <v>9</v>
      </c>
      <c r="M611" s="35">
        <v>0</v>
      </c>
      <c r="N611" s="35">
        <v>1</v>
      </c>
      <c r="O611" s="35">
        <v>3</v>
      </c>
      <c r="P611" s="35">
        <v>0</v>
      </c>
      <c r="Q611" s="35">
        <v>6</v>
      </c>
      <c r="R611" s="35">
        <v>18</v>
      </c>
      <c r="S611" s="36">
        <f>E611/C611</f>
        <v>0.27729257641921395</v>
      </c>
      <c r="T611" s="36">
        <f>((I611*3)+(H611*2)+G611+E611)/C611</f>
        <v>0.517467248908297</v>
      </c>
      <c r="U611" s="36">
        <f>(E611+J611+O611)/(C611+J611+O611+Q611)</f>
        <v>0.3568702290076336</v>
      </c>
      <c r="V611" s="35">
        <f>(C611+J611+O611+P611+Q611)</f>
        <v>524</v>
      </c>
      <c r="W611" s="35">
        <f>E611+G611+(H611*2)+(I611*3)</f>
        <v>237</v>
      </c>
      <c r="X611" s="37">
        <f>((E611+J611+O611-N611-R611)*(W611+(0.26*(J611+O611)+(0.52*(P611+Q611+M611))))/(C611+J611+O611+P611+Q611))</f>
        <v>81.98656488549618</v>
      </c>
      <c r="Y611" s="38">
        <f>(((X611*(3*1458))/162)/(C611-E611+P611+Q611+N611+R611))</f>
        <v>6.218082168282014</v>
      </c>
    </row>
    <row r="612" spans="1:25" ht="15">
      <c r="A612" s="28" t="s">
        <v>259</v>
      </c>
      <c r="B612" s="28">
        <f>SUM(B603:B611)</f>
        <v>1339</v>
      </c>
      <c r="C612" s="28">
        <f aca="true" t="shared" si="138" ref="C612:R612">SUM(C603:C611)</f>
        <v>4892</v>
      </c>
      <c r="D612" s="28">
        <f t="shared" si="138"/>
        <v>772</v>
      </c>
      <c r="E612" s="28">
        <f t="shared" si="138"/>
        <v>1313</v>
      </c>
      <c r="F612" s="28">
        <f t="shared" si="138"/>
        <v>767</v>
      </c>
      <c r="G612" s="28">
        <f t="shared" si="138"/>
        <v>291</v>
      </c>
      <c r="H612" s="28">
        <f t="shared" si="138"/>
        <v>17</v>
      </c>
      <c r="I612" s="28">
        <f t="shared" si="138"/>
        <v>236</v>
      </c>
      <c r="J612" s="28">
        <f t="shared" si="138"/>
        <v>629</v>
      </c>
      <c r="K612" s="28">
        <f t="shared" si="138"/>
        <v>1102</v>
      </c>
      <c r="L612" s="28">
        <f t="shared" si="138"/>
        <v>56</v>
      </c>
      <c r="M612" s="28">
        <f t="shared" si="138"/>
        <v>78</v>
      </c>
      <c r="N612" s="28">
        <f t="shared" si="138"/>
        <v>29</v>
      </c>
      <c r="O612" s="28">
        <f t="shared" si="138"/>
        <v>43</v>
      </c>
      <c r="P612" s="28">
        <f t="shared" si="138"/>
        <v>2</v>
      </c>
      <c r="Q612" s="28">
        <f t="shared" si="138"/>
        <v>51</v>
      </c>
      <c r="R612" s="28">
        <f t="shared" si="138"/>
        <v>151</v>
      </c>
      <c r="S612" s="46">
        <f>E612/C612</f>
        <v>0.26839738348323794</v>
      </c>
      <c r="T612" s="46">
        <f>((I612*3)+(H612*2)+G612+E612)/C612</f>
        <v>0.4795584627964023</v>
      </c>
      <c r="U612" s="46">
        <f>(E612+J612+O612)/(C612+J612+O612+Q612)</f>
        <v>0.3535173642030276</v>
      </c>
      <c r="V612" s="42">
        <f>(C612+J612+O612+P612+Q612)</f>
        <v>5617</v>
      </c>
      <c r="W612" s="42">
        <f>E612+G612+(H612*2)+(I612*3)</f>
        <v>2346</v>
      </c>
      <c r="X612" s="47">
        <f>((E612+J612+O612-N612-R612)*(W612+(0.26*(J612+O612)+(0.52*(P612+Q612+M612))))/(C612+J612+O612+P612+Q612))</f>
        <v>831.9131564892292</v>
      </c>
      <c r="Y612" s="48">
        <f>(((X612*(3*1458))/162)/(C612-E612+P612+Q612+N612+R612))</f>
        <v>5.892354466214372</v>
      </c>
    </row>
    <row r="613" spans="22:25" ht="15">
      <c r="V613" s="42"/>
      <c r="X613" s="28"/>
      <c r="Y613" s="28"/>
    </row>
    <row r="614" spans="1:25" ht="15.75">
      <c r="A614" s="32" t="s">
        <v>179</v>
      </c>
      <c r="C614" s="33" t="s">
        <v>180</v>
      </c>
      <c r="V614" s="42"/>
      <c r="X614" s="28"/>
      <c r="Y614" s="28"/>
    </row>
    <row r="615" spans="1:25" ht="15">
      <c r="A615" s="28">
        <v>1980</v>
      </c>
      <c r="B615" s="28">
        <v>8</v>
      </c>
      <c r="C615" s="28">
        <v>28</v>
      </c>
      <c r="D615" s="28">
        <v>1</v>
      </c>
      <c r="E615" s="28">
        <v>7</v>
      </c>
      <c r="F615" s="28">
        <v>0</v>
      </c>
      <c r="G615" s="28">
        <v>1</v>
      </c>
      <c r="H615" s="28">
        <v>0</v>
      </c>
      <c r="I615" s="28">
        <v>0</v>
      </c>
      <c r="J615" s="28">
        <v>1</v>
      </c>
      <c r="K615" s="28">
        <v>0</v>
      </c>
      <c r="L615" s="28">
        <v>1</v>
      </c>
      <c r="M615" s="28">
        <v>0</v>
      </c>
      <c r="N615" s="28">
        <v>0</v>
      </c>
      <c r="O615" s="28">
        <v>0</v>
      </c>
      <c r="P615" s="28">
        <v>0</v>
      </c>
      <c r="Q615" s="28">
        <v>0</v>
      </c>
      <c r="R615" s="28">
        <v>1</v>
      </c>
      <c r="S615" s="29">
        <f aca="true" t="shared" si="139" ref="S615:S620">E615/C615</f>
        <v>0.25</v>
      </c>
      <c r="T615" s="29">
        <f aca="true" t="shared" si="140" ref="T615:T620">((I615*3)+(H615*2)+G615+E615)/C615</f>
        <v>0.2857142857142857</v>
      </c>
      <c r="U615" s="29">
        <f aca="true" t="shared" si="141" ref="U615:U620">(E615+J615+O615)/(C615+J615+O615+Q615)</f>
        <v>0.27586206896551724</v>
      </c>
      <c r="V615" s="42">
        <f t="shared" si="137"/>
        <v>29</v>
      </c>
      <c r="W615" s="28">
        <f t="shared" si="121"/>
        <v>8</v>
      </c>
      <c r="X615" s="30">
        <f t="shared" si="122"/>
        <v>1.9937931034482759</v>
      </c>
      <c r="Y615" s="31">
        <f t="shared" si="123"/>
        <v>2.4469278996865205</v>
      </c>
    </row>
    <row r="616" spans="1:25" ht="15">
      <c r="A616" s="28">
        <v>1982</v>
      </c>
      <c r="B616" s="28">
        <v>129</v>
      </c>
      <c r="C616" s="28">
        <v>349</v>
      </c>
      <c r="D616" s="28">
        <v>34</v>
      </c>
      <c r="E616" s="28">
        <v>93</v>
      </c>
      <c r="F616" s="28">
        <v>30</v>
      </c>
      <c r="G616" s="28">
        <v>10</v>
      </c>
      <c r="H616" s="28">
        <v>0</v>
      </c>
      <c r="I616" s="28">
        <v>0</v>
      </c>
      <c r="J616" s="28">
        <v>18</v>
      </c>
      <c r="K616" s="28">
        <v>44</v>
      </c>
      <c r="L616" s="28">
        <v>14</v>
      </c>
      <c r="M616" s="28">
        <v>0</v>
      </c>
      <c r="N616" s="28">
        <v>0</v>
      </c>
      <c r="O616" s="28">
        <v>4</v>
      </c>
      <c r="P616" s="28">
        <v>1</v>
      </c>
      <c r="Q616" s="28">
        <v>4</v>
      </c>
      <c r="R616" s="28">
        <v>9</v>
      </c>
      <c r="S616" s="29">
        <f t="shared" si="139"/>
        <v>0.2664756446991404</v>
      </c>
      <c r="T616" s="29">
        <f t="shared" si="140"/>
        <v>0.29512893982808025</v>
      </c>
      <c r="U616" s="29">
        <f t="shared" si="141"/>
        <v>0.30666666666666664</v>
      </c>
      <c r="V616" s="42">
        <f t="shared" si="137"/>
        <v>376</v>
      </c>
      <c r="W616" s="28">
        <f t="shared" si="121"/>
        <v>103</v>
      </c>
      <c r="X616" s="30">
        <f t="shared" si="122"/>
        <v>31.382765957446807</v>
      </c>
      <c r="Y616" s="31">
        <f t="shared" si="123"/>
        <v>3.138276595744681</v>
      </c>
    </row>
    <row r="617" spans="1:25" ht="15">
      <c r="A617" s="28">
        <v>1983</v>
      </c>
      <c r="B617" s="28">
        <v>78</v>
      </c>
      <c r="C617" s="28">
        <v>169</v>
      </c>
      <c r="D617" s="28">
        <v>13</v>
      </c>
      <c r="E617" s="28">
        <v>39</v>
      </c>
      <c r="F617" s="28">
        <v>12</v>
      </c>
      <c r="G617" s="28">
        <v>6</v>
      </c>
      <c r="H617" s="28">
        <v>0</v>
      </c>
      <c r="I617" s="28">
        <v>0</v>
      </c>
      <c r="J617" s="28">
        <v>7</v>
      </c>
      <c r="K617" s="28">
        <v>22</v>
      </c>
      <c r="L617" s="28">
        <v>2</v>
      </c>
      <c r="M617" s="28">
        <v>1</v>
      </c>
      <c r="N617" s="28">
        <v>0</v>
      </c>
      <c r="O617" s="28">
        <v>0</v>
      </c>
      <c r="P617" s="28">
        <v>3</v>
      </c>
      <c r="Q617" s="28">
        <v>2</v>
      </c>
      <c r="R617" s="28">
        <v>3</v>
      </c>
      <c r="S617" s="29">
        <f t="shared" si="139"/>
        <v>0.23076923076923078</v>
      </c>
      <c r="T617" s="29">
        <f t="shared" si="140"/>
        <v>0.26627218934911245</v>
      </c>
      <c r="U617" s="29">
        <f t="shared" si="141"/>
        <v>0.25842696629213485</v>
      </c>
      <c r="V617" s="42">
        <f t="shared" si="137"/>
        <v>181</v>
      </c>
      <c r="W617" s="28">
        <f t="shared" si="121"/>
        <v>45</v>
      </c>
      <c r="X617" s="30">
        <f t="shared" si="122"/>
        <v>11.864198895027625</v>
      </c>
      <c r="Y617" s="31">
        <f t="shared" si="123"/>
        <v>2.321256305548883</v>
      </c>
    </row>
    <row r="618" spans="1:25" ht="15">
      <c r="A618" s="28">
        <v>1984</v>
      </c>
      <c r="B618" s="28">
        <v>137</v>
      </c>
      <c r="C618" s="28">
        <v>459</v>
      </c>
      <c r="D618" s="28">
        <v>53</v>
      </c>
      <c r="E618" s="28">
        <v>106</v>
      </c>
      <c r="F618" s="28">
        <v>42</v>
      </c>
      <c r="G618" s="28">
        <v>17</v>
      </c>
      <c r="H618" s="28">
        <v>1</v>
      </c>
      <c r="I618" s="28">
        <v>8</v>
      </c>
      <c r="J618" s="28">
        <v>49</v>
      </c>
      <c r="K618" s="28">
        <v>79</v>
      </c>
      <c r="L618" s="28">
        <v>17</v>
      </c>
      <c r="M618" s="28">
        <v>10</v>
      </c>
      <c r="N618" s="28">
        <v>2</v>
      </c>
      <c r="O618" s="28">
        <v>4</v>
      </c>
      <c r="P618" s="28">
        <v>4</v>
      </c>
      <c r="Q618" s="28">
        <v>1</v>
      </c>
      <c r="R618" s="28">
        <v>8</v>
      </c>
      <c r="S618" s="29">
        <f t="shared" si="139"/>
        <v>0.23093681917211328</v>
      </c>
      <c r="T618" s="29">
        <f t="shared" si="140"/>
        <v>0.32461873638344224</v>
      </c>
      <c r="U618" s="29">
        <f t="shared" si="141"/>
        <v>0.30994152046783624</v>
      </c>
      <c r="V618" s="42">
        <f t="shared" si="137"/>
        <v>517</v>
      </c>
      <c r="W618" s="28">
        <f t="shared" si="121"/>
        <v>149</v>
      </c>
      <c r="X618" s="30">
        <f t="shared" si="122"/>
        <v>49.16135396518376</v>
      </c>
      <c r="Y618" s="31">
        <f t="shared" si="123"/>
        <v>3.6069471659238084</v>
      </c>
    </row>
    <row r="619" spans="1:25" ht="15">
      <c r="A619" s="35">
        <v>1985</v>
      </c>
      <c r="B619" s="35">
        <v>39</v>
      </c>
      <c r="C619" s="35">
        <v>106</v>
      </c>
      <c r="D619" s="35">
        <v>11</v>
      </c>
      <c r="E619" s="35">
        <v>12</v>
      </c>
      <c r="F619" s="35">
        <v>8</v>
      </c>
      <c r="G619" s="35">
        <v>3</v>
      </c>
      <c r="H619" s="35">
        <v>0</v>
      </c>
      <c r="I619" s="35">
        <v>3</v>
      </c>
      <c r="J619" s="35">
        <v>5</v>
      </c>
      <c r="K619" s="35">
        <v>24</v>
      </c>
      <c r="L619" s="35">
        <v>6</v>
      </c>
      <c r="M619" s="35">
        <v>4</v>
      </c>
      <c r="N619" s="35">
        <v>1</v>
      </c>
      <c r="O619" s="35">
        <v>0</v>
      </c>
      <c r="P619" s="35">
        <v>1</v>
      </c>
      <c r="Q619" s="35">
        <v>0</v>
      </c>
      <c r="R619" s="35">
        <v>3</v>
      </c>
      <c r="S619" s="36">
        <f t="shared" si="139"/>
        <v>0.11320754716981132</v>
      </c>
      <c r="T619" s="36">
        <f t="shared" si="140"/>
        <v>0.22641509433962265</v>
      </c>
      <c r="U619" s="36">
        <f t="shared" si="141"/>
        <v>0.15315315315315314</v>
      </c>
      <c r="V619" s="35">
        <f t="shared" si="137"/>
        <v>112</v>
      </c>
      <c r="W619" s="35">
        <f t="shared" si="121"/>
        <v>24</v>
      </c>
      <c r="X619" s="37">
        <f t="shared" si="122"/>
        <v>3.238392857142857</v>
      </c>
      <c r="Y619" s="38">
        <f t="shared" si="123"/>
        <v>0.8831980519480519</v>
      </c>
    </row>
    <row r="620" spans="1:25" ht="15">
      <c r="A620" s="28" t="s">
        <v>259</v>
      </c>
      <c r="B620" s="28">
        <f>SUM(B615:B619)</f>
        <v>391</v>
      </c>
      <c r="C620" s="28">
        <f aca="true" t="shared" si="142" ref="C620:R620">SUM(C615:C619)</f>
        <v>1111</v>
      </c>
      <c r="D620" s="28">
        <f t="shared" si="142"/>
        <v>112</v>
      </c>
      <c r="E620" s="28">
        <f t="shared" si="142"/>
        <v>257</v>
      </c>
      <c r="F620" s="28">
        <f t="shared" si="142"/>
        <v>92</v>
      </c>
      <c r="G620" s="28">
        <f t="shared" si="142"/>
        <v>37</v>
      </c>
      <c r="H620" s="28">
        <f t="shared" si="142"/>
        <v>1</v>
      </c>
      <c r="I620" s="28">
        <f t="shared" si="142"/>
        <v>11</v>
      </c>
      <c r="J620" s="28">
        <f t="shared" si="142"/>
        <v>80</v>
      </c>
      <c r="K620" s="28">
        <f t="shared" si="142"/>
        <v>169</v>
      </c>
      <c r="L620" s="28">
        <f t="shared" si="142"/>
        <v>40</v>
      </c>
      <c r="M620" s="28">
        <f t="shared" si="142"/>
        <v>15</v>
      </c>
      <c r="N620" s="28">
        <f t="shared" si="142"/>
        <v>3</v>
      </c>
      <c r="O620" s="28">
        <f t="shared" si="142"/>
        <v>8</v>
      </c>
      <c r="P620" s="28">
        <f t="shared" si="142"/>
        <v>9</v>
      </c>
      <c r="Q620" s="28">
        <f t="shared" si="142"/>
        <v>7</v>
      </c>
      <c r="R620" s="28">
        <f t="shared" si="142"/>
        <v>24</v>
      </c>
      <c r="S620" s="29">
        <f t="shared" si="139"/>
        <v>0.23132313231323132</v>
      </c>
      <c r="T620" s="29">
        <f t="shared" si="140"/>
        <v>0.29612961296129614</v>
      </c>
      <c r="U620" s="29">
        <f t="shared" si="141"/>
        <v>0.2860696517412935</v>
      </c>
      <c r="V620" s="42">
        <f t="shared" si="137"/>
        <v>1215</v>
      </c>
      <c r="W620" s="28">
        <f t="shared" si="121"/>
        <v>329</v>
      </c>
      <c r="X620" s="30">
        <f>((E620+J620+O620-N620-R620)*(W620+(0.26*(J620+O620)+(0.52*(P620+Q620+M620))))/(C620+J620+O620+P620+Q620))</f>
        <v>96.31604938271605</v>
      </c>
      <c r="Y620" s="31">
        <f>(((X620*(3*1458))/162)/(C620-E620+P620+Q620+N620+R620))</f>
        <v>2.899145299145299</v>
      </c>
    </row>
    <row r="621" spans="22:25" ht="15">
      <c r="V621" s="42"/>
      <c r="X621" s="28"/>
      <c r="Y621" s="28"/>
    </row>
    <row r="622" spans="1:25" ht="15.75">
      <c r="A622" s="32" t="s">
        <v>181</v>
      </c>
      <c r="C622" s="27">
        <v>1991</v>
      </c>
      <c r="V622" s="42"/>
      <c r="X622" s="28"/>
      <c r="Y622" s="28"/>
    </row>
    <row r="623" spans="1:25" ht="15">
      <c r="A623" s="28">
        <v>1991</v>
      </c>
      <c r="B623" s="28">
        <v>81</v>
      </c>
      <c r="C623" s="28">
        <v>244</v>
      </c>
      <c r="D623" s="28">
        <v>31</v>
      </c>
      <c r="E623" s="28">
        <v>55</v>
      </c>
      <c r="F623" s="28">
        <v>18</v>
      </c>
      <c r="G623" s="28">
        <v>10</v>
      </c>
      <c r="H623" s="28">
        <v>6</v>
      </c>
      <c r="I623" s="28">
        <v>4</v>
      </c>
      <c r="J623" s="28">
        <v>21</v>
      </c>
      <c r="K623" s="28">
        <v>46</v>
      </c>
      <c r="L623" s="28">
        <v>4</v>
      </c>
      <c r="M623" s="28">
        <v>0</v>
      </c>
      <c r="N623" s="28">
        <v>0</v>
      </c>
      <c r="O623" s="28">
        <v>5</v>
      </c>
      <c r="P623" s="28">
        <v>0</v>
      </c>
      <c r="Q623" s="28">
        <v>1</v>
      </c>
      <c r="R623" s="28">
        <v>14</v>
      </c>
      <c r="S623" s="29">
        <f>E623/C623</f>
        <v>0.22540983606557377</v>
      </c>
      <c r="T623" s="29">
        <f>((I623*3)+(H623*2)+G623+E623)/C623</f>
        <v>0.36475409836065575</v>
      </c>
      <c r="U623" s="29">
        <f>(E623+J623+O623)/(C623+J623+O623+Q623)</f>
        <v>0.2988929889298893</v>
      </c>
      <c r="V623" s="42">
        <f t="shared" si="137"/>
        <v>271</v>
      </c>
      <c r="W623" s="28">
        <f aca="true" t="shared" si="143" ref="W623:W693">E623+G623+(H623*2)+(I623*3)</f>
        <v>89</v>
      </c>
      <c r="X623" s="30">
        <f>((E623+J623+O623-N623-R623)*(W623+(0.26*(J623+O623)+(0.52*(P623+Q623+M623))))/(C623+J623+O623+P623+Q623))</f>
        <v>23.803542435424355</v>
      </c>
      <c r="Y623" s="31">
        <f>(((X623*(3*1458))/162)/(C623-E623+P623+Q623+N623+R623))</f>
        <v>3.150468851747341</v>
      </c>
    </row>
    <row r="624" spans="1:25" ht="15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V624"/>
      <c r="W624"/>
      <c r="X624"/>
      <c r="Y624"/>
    </row>
    <row r="625" spans="1:25" ht="15.75">
      <c r="A625" s="6" t="s">
        <v>182</v>
      </c>
      <c r="B625" s="28"/>
      <c r="C625" s="39">
        <v>2013</v>
      </c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V625"/>
      <c r="W625"/>
      <c r="X625"/>
      <c r="Y625"/>
    </row>
    <row r="626" spans="1:25" ht="15">
      <c r="A626" s="28">
        <v>2013</v>
      </c>
      <c r="B626" s="28">
        <v>105</v>
      </c>
      <c r="C626" s="28">
        <v>343</v>
      </c>
      <c r="D626" s="28">
        <v>27</v>
      </c>
      <c r="E626" s="28">
        <v>91</v>
      </c>
      <c r="F626" s="28">
        <v>50</v>
      </c>
      <c r="G626" s="28">
        <v>15</v>
      </c>
      <c r="H626" s="28">
        <v>0</v>
      </c>
      <c r="I626" s="28">
        <v>10</v>
      </c>
      <c r="J626" s="28">
        <v>27</v>
      </c>
      <c r="K626" s="28">
        <v>54</v>
      </c>
      <c r="L626" s="28">
        <v>0</v>
      </c>
      <c r="M626" s="28">
        <v>0</v>
      </c>
      <c r="N626" s="28">
        <v>0</v>
      </c>
      <c r="O626" s="28">
        <v>0</v>
      </c>
      <c r="P626" s="28">
        <v>0</v>
      </c>
      <c r="Q626" s="28">
        <v>2</v>
      </c>
      <c r="R626" s="28">
        <v>12</v>
      </c>
      <c r="S626" s="29">
        <f>E626/C626</f>
        <v>0.2653061224489796</v>
      </c>
      <c r="T626" s="29">
        <f>((I626*3)+(H626*2)+G626+E626)/C626</f>
        <v>0.3965014577259475</v>
      </c>
      <c r="U626" s="29">
        <f>(E626+J626+O626)/(C626+J626+O626+Q626)</f>
        <v>0.3172043010752688</v>
      </c>
      <c r="V626" s="42">
        <f>(C626+J626+O626+P626+Q626)</f>
        <v>372</v>
      </c>
      <c r="W626" s="28">
        <f>E626+G626+(H626*2)+(I626*3)</f>
        <v>136</v>
      </c>
      <c r="X626" s="30">
        <f>((E626+J626+O626-N626-R626)*(W626+(0.26*(J626+O626)+(0.52*(P626+Q626+M626))))/(C626+J626+O626+P626+Q626))</f>
        <v>41.04935483870968</v>
      </c>
      <c r="Y626" s="31">
        <f>(((X626*(3*1458))/162)/(C626-E626+P626+Q626+N626+R626))</f>
        <v>4.166663837011885</v>
      </c>
    </row>
    <row r="627" spans="1:25" ht="15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V627"/>
      <c r="W627"/>
      <c r="X627"/>
      <c r="Y627"/>
    </row>
    <row r="628" spans="1:25" ht="15.75">
      <c r="A628" s="6" t="s">
        <v>183</v>
      </c>
      <c r="B628" s="28"/>
      <c r="C628" s="39">
        <v>2013</v>
      </c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V628"/>
      <c r="W628"/>
      <c r="X628"/>
      <c r="Y628"/>
    </row>
    <row r="629" spans="1:25" ht="15">
      <c r="A629" s="28">
        <v>2013</v>
      </c>
      <c r="B629" s="28">
        <v>66</v>
      </c>
      <c r="C629" s="28">
        <v>181</v>
      </c>
      <c r="D629" s="28">
        <v>17</v>
      </c>
      <c r="E629" s="28">
        <v>38</v>
      </c>
      <c r="F629" s="28">
        <v>18</v>
      </c>
      <c r="G629" s="28">
        <v>11</v>
      </c>
      <c r="H629" s="28">
        <v>0</v>
      </c>
      <c r="I629" s="28">
        <v>0</v>
      </c>
      <c r="J629" s="28">
        <v>28</v>
      </c>
      <c r="K629" s="28">
        <v>48</v>
      </c>
      <c r="L629" s="28">
        <v>1</v>
      </c>
      <c r="M629" s="28">
        <v>0</v>
      </c>
      <c r="N629" s="28">
        <v>1</v>
      </c>
      <c r="O629" s="28">
        <v>3</v>
      </c>
      <c r="P629" s="28">
        <v>1</v>
      </c>
      <c r="Q629" s="28">
        <v>1</v>
      </c>
      <c r="R629" s="28">
        <v>11</v>
      </c>
      <c r="S629" s="29">
        <f>E629/C629</f>
        <v>0.20994475138121546</v>
      </c>
      <c r="T629" s="29">
        <f>((I629*3)+(H629*2)+G629+E629)/C629</f>
        <v>0.27071823204419887</v>
      </c>
      <c r="U629" s="29">
        <f>(E629+J629+O629)/(C629+J629+O629+Q629)</f>
        <v>0.323943661971831</v>
      </c>
      <c r="V629" s="42">
        <f>(C629+J629+O629+P629+Q629)</f>
        <v>214</v>
      </c>
      <c r="W629" s="28">
        <f>E629+G629+(H629*2)+(I629*3)</f>
        <v>49</v>
      </c>
      <c r="X629" s="30">
        <f>((E629+J629+O629-N629-R629)*(W629+(0.26*(J629+O629)+(0.52*(P629+Q629+M629))))/(C629+J629+O629+P629+Q629))</f>
        <v>15.475233644859815</v>
      </c>
      <c r="Y629" s="31">
        <f>(((X629*(3*1458))/162)/(C629-E629+P629+Q629+N629+R629))</f>
        <v>2.6613459134472297</v>
      </c>
    </row>
    <row r="630" spans="22:25" ht="15">
      <c r="V630" s="42"/>
      <c r="X630" s="28"/>
      <c r="Y630" s="28"/>
    </row>
    <row r="631" spans="1:25" ht="15.75">
      <c r="A631" s="32" t="s">
        <v>184</v>
      </c>
      <c r="C631" s="33" t="s">
        <v>185</v>
      </c>
      <c r="V631" s="42"/>
      <c r="X631" s="28"/>
      <c r="Y631" s="28"/>
    </row>
    <row r="632" spans="1:25" ht="15">
      <c r="A632" s="28">
        <v>2005</v>
      </c>
      <c r="B632" s="28">
        <v>72</v>
      </c>
      <c r="C632" s="28">
        <v>40</v>
      </c>
      <c r="D632" s="28">
        <v>9</v>
      </c>
      <c r="E632" s="28">
        <v>11</v>
      </c>
      <c r="F632" s="28">
        <v>4</v>
      </c>
      <c r="G632" s="28">
        <v>1</v>
      </c>
      <c r="H632" s="28">
        <v>1</v>
      </c>
      <c r="I632" s="28">
        <v>0</v>
      </c>
      <c r="J632" s="28">
        <v>3</v>
      </c>
      <c r="K632" s="28">
        <v>8</v>
      </c>
      <c r="L632" s="28">
        <v>1</v>
      </c>
      <c r="M632" s="28">
        <v>5</v>
      </c>
      <c r="N632" s="28">
        <v>2</v>
      </c>
      <c r="O632" s="28">
        <v>0</v>
      </c>
      <c r="P632" s="28">
        <v>0</v>
      </c>
      <c r="Q632" s="28">
        <v>0</v>
      </c>
      <c r="R632" s="28">
        <v>0</v>
      </c>
      <c r="S632" s="29">
        <f>E632/C632</f>
        <v>0.275</v>
      </c>
      <c r="T632" s="29">
        <f>((I632*3)+(H632*2)+G632+E632)/C632</f>
        <v>0.35</v>
      </c>
      <c r="U632" s="29">
        <f>(E632+J632+O632)/(C632+J632+O632+Q632)</f>
        <v>0.32558139534883723</v>
      </c>
      <c r="V632" s="42">
        <f t="shared" si="137"/>
        <v>43</v>
      </c>
      <c r="W632" s="28">
        <f t="shared" si="143"/>
        <v>14</v>
      </c>
      <c r="X632" s="30">
        <f>((E632+J632+O632-N632-R632)*(W632+(0.26*(J632+O632)+(0.52*(P632+Q632+M632))))/(C632+J632+O632+P632+Q632))</f>
        <v>4.850232558139535</v>
      </c>
      <c r="Y632" s="31">
        <f>(((X632*(3*1458))/162)/(C632-E632+P632+Q632+N632+R632))</f>
        <v>4.224396099024756</v>
      </c>
    </row>
    <row r="633" spans="1:25" ht="15">
      <c r="A633" s="28">
        <v>2006</v>
      </c>
      <c r="B633" s="28">
        <v>70</v>
      </c>
      <c r="C633" s="28">
        <v>44</v>
      </c>
      <c r="D633" s="28">
        <v>10</v>
      </c>
      <c r="E633" s="28">
        <v>12</v>
      </c>
      <c r="F633" s="28">
        <v>5</v>
      </c>
      <c r="G633" s="28">
        <v>1</v>
      </c>
      <c r="H633" s="28">
        <v>1</v>
      </c>
      <c r="I633" s="28">
        <v>0</v>
      </c>
      <c r="J633" s="28">
        <v>5</v>
      </c>
      <c r="K633" s="28">
        <v>8</v>
      </c>
      <c r="L633" s="28">
        <v>1</v>
      </c>
      <c r="M633" s="28">
        <v>8</v>
      </c>
      <c r="N633" s="28">
        <v>0</v>
      </c>
      <c r="O633" s="28">
        <v>0</v>
      </c>
      <c r="P633" s="28">
        <v>2</v>
      </c>
      <c r="Q633" s="28">
        <v>0</v>
      </c>
      <c r="R633" s="28">
        <v>1</v>
      </c>
      <c r="S633" s="29">
        <f>E633/C633</f>
        <v>0.2727272727272727</v>
      </c>
      <c r="T633" s="29">
        <f>((I633*3)+(H633*2)+G633+E633)/C633</f>
        <v>0.3409090909090909</v>
      </c>
      <c r="U633" s="29">
        <f>(E633+J633+O633)/(C633+J633+O633+Q633)</f>
        <v>0.3469387755102041</v>
      </c>
      <c r="V633" s="42">
        <f t="shared" si="137"/>
        <v>51</v>
      </c>
      <c r="W633" s="28">
        <f t="shared" si="143"/>
        <v>15</v>
      </c>
      <c r="X633" s="30">
        <f>((E633+J633+O633-N633-R633)*(W633+(0.26*(J633+O633)+(0.52*(P633+Q633+M633))))/(C633+J633+O633+P633+Q633))</f>
        <v>6.745098039215686</v>
      </c>
      <c r="Y633" s="31">
        <f>(((X633*(3*1458))/162)/(C633-E633+P633+Q633+N633+R633))</f>
        <v>5.203361344537815</v>
      </c>
    </row>
    <row r="634" spans="1:25" ht="15">
      <c r="A634" s="28">
        <v>2007</v>
      </c>
      <c r="B634" s="28">
        <v>19</v>
      </c>
      <c r="C634" s="28">
        <v>73</v>
      </c>
      <c r="D634" s="28">
        <v>9</v>
      </c>
      <c r="E634" s="28">
        <v>23</v>
      </c>
      <c r="F634" s="28">
        <v>8</v>
      </c>
      <c r="G634" s="28">
        <v>4</v>
      </c>
      <c r="H634" s="28">
        <v>1</v>
      </c>
      <c r="I634" s="28">
        <v>1</v>
      </c>
      <c r="J634" s="28">
        <v>5</v>
      </c>
      <c r="K634" s="28">
        <v>20</v>
      </c>
      <c r="L634" s="28">
        <v>0</v>
      </c>
      <c r="M634" s="28">
        <v>0</v>
      </c>
      <c r="N634" s="28">
        <v>2</v>
      </c>
      <c r="O634" s="28">
        <v>0</v>
      </c>
      <c r="P634" s="28">
        <v>0</v>
      </c>
      <c r="Q634" s="28">
        <v>0</v>
      </c>
      <c r="R634" s="28">
        <v>0</v>
      </c>
      <c r="S634" s="29">
        <f>E634/C634</f>
        <v>0.3150684931506849</v>
      </c>
      <c r="T634" s="29">
        <f>((I634*3)+(H634*2)+G634+E634)/C634</f>
        <v>0.4383561643835616</v>
      </c>
      <c r="U634" s="29">
        <f>(E634+J634+O634)/(C634+J634+O634+Q634)</f>
        <v>0.358974358974359</v>
      </c>
      <c r="V634" s="42">
        <f t="shared" si="137"/>
        <v>78</v>
      </c>
      <c r="W634" s="28">
        <f t="shared" si="143"/>
        <v>32</v>
      </c>
      <c r="X634" s="30">
        <f>((E634+J634+O634-N634-R634)*(W634+(0.26*(J634+O634)+(0.52*(P634+Q634+M634))))/(C634+J634+O634+P634+Q634))</f>
        <v>11.1</v>
      </c>
      <c r="Y634" s="31">
        <f>(((X634*(3*1458))/162)/(C634-E634+P634+Q634+N634+R634))</f>
        <v>5.763461538461538</v>
      </c>
    </row>
    <row r="635" spans="1:25" ht="15">
      <c r="A635" s="35">
        <v>2008</v>
      </c>
      <c r="B635" s="35">
        <v>122</v>
      </c>
      <c r="C635" s="35">
        <v>302</v>
      </c>
      <c r="D635" s="35">
        <v>48</v>
      </c>
      <c r="E635" s="35">
        <v>90</v>
      </c>
      <c r="F635" s="35">
        <v>38</v>
      </c>
      <c r="G635" s="35">
        <v>33</v>
      </c>
      <c r="H635" s="35">
        <v>1</v>
      </c>
      <c r="I635" s="35">
        <v>0</v>
      </c>
      <c r="J635" s="35">
        <v>18</v>
      </c>
      <c r="K635" s="35">
        <v>75</v>
      </c>
      <c r="L635" s="35">
        <v>1</v>
      </c>
      <c r="M635" s="35">
        <v>24</v>
      </c>
      <c r="N635" s="35">
        <v>5</v>
      </c>
      <c r="O635" s="35">
        <v>0</v>
      </c>
      <c r="P635" s="35">
        <v>10</v>
      </c>
      <c r="Q635" s="35">
        <v>2</v>
      </c>
      <c r="R635" s="35">
        <v>7</v>
      </c>
      <c r="S635" s="36">
        <f>E635/C635</f>
        <v>0.2980132450331126</v>
      </c>
      <c r="T635" s="36">
        <f>((I635*3)+(H635*2)+G635+E635)/C635</f>
        <v>0.4139072847682119</v>
      </c>
      <c r="U635" s="36">
        <f>(E635+J635+O635)/(C635+J635+O635+Q635)</f>
        <v>0.33540372670807456</v>
      </c>
      <c r="V635" s="35">
        <f t="shared" si="137"/>
        <v>332</v>
      </c>
      <c r="W635" s="35">
        <f t="shared" si="143"/>
        <v>125</v>
      </c>
      <c r="X635" s="37">
        <f>((E635+J635+O635-N635-R635)*(W635+(0.26*(J635+O635)+(0.52*(P635+Q635+M635))))/(C635+J635+O635+P635+Q635))</f>
        <v>42.91084337349398</v>
      </c>
      <c r="Y635" s="38">
        <f>(((X635*(3*1458))/162)/(C635-E635+P635+Q635+N635+R635))</f>
        <v>4.909291402899735</v>
      </c>
    </row>
    <row r="636" spans="1:25" ht="15">
      <c r="A636" t="s">
        <v>259</v>
      </c>
      <c r="B636">
        <f>SUM(B632:B635)</f>
        <v>283</v>
      </c>
      <c r="C636">
        <f aca="true" t="shared" si="144" ref="C636:R636">SUM(C632:C635)</f>
        <v>459</v>
      </c>
      <c r="D636">
        <f t="shared" si="144"/>
        <v>76</v>
      </c>
      <c r="E636">
        <f t="shared" si="144"/>
        <v>136</v>
      </c>
      <c r="F636">
        <f t="shared" si="144"/>
        <v>55</v>
      </c>
      <c r="G636">
        <f t="shared" si="144"/>
        <v>39</v>
      </c>
      <c r="H636">
        <f t="shared" si="144"/>
        <v>4</v>
      </c>
      <c r="I636">
        <f t="shared" si="144"/>
        <v>1</v>
      </c>
      <c r="J636">
        <f t="shared" si="144"/>
        <v>31</v>
      </c>
      <c r="K636">
        <f t="shared" si="144"/>
        <v>111</v>
      </c>
      <c r="L636">
        <f t="shared" si="144"/>
        <v>3</v>
      </c>
      <c r="M636">
        <f t="shared" si="144"/>
        <v>37</v>
      </c>
      <c r="N636">
        <f t="shared" si="144"/>
        <v>9</v>
      </c>
      <c r="O636">
        <f t="shared" si="144"/>
        <v>0</v>
      </c>
      <c r="P636">
        <f t="shared" si="144"/>
        <v>12</v>
      </c>
      <c r="Q636">
        <f t="shared" si="144"/>
        <v>2</v>
      </c>
      <c r="R636">
        <f t="shared" si="144"/>
        <v>8</v>
      </c>
      <c r="S636" s="29">
        <f>E636/C636</f>
        <v>0.2962962962962963</v>
      </c>
      <c r="T636" s="29">
        <f>((I636*3)+(H636*2)+G636+E636)/C636</f>
        <v>0.40522875816993464</v>
      </c>
      <c r="U636" s="29">
        <f>(E636+J636+O636)/(C636+J636+O636+Q636)</f>
        <v>0.3394308943089431</v>
      </c>
      <c r="V636" s="42">
        <f t="shared" si="137"/>
        <v>504</v>
      </c>
      <c r="W636" s="28">
        <f t="shared" si="143"/>
        <v>186</v>
      </c>
      <c r="X636" s="30">
        <f>((E636+J636+O636-N636-R636)*(W636+(0.26*(J636+O636)+(0.52*(P636+Q636+M636))))/(C636+J636+O636+P636+Q636))</f>
        <v>65.64880952380952</v>
      </c>
      <c r="Y636" s="31">
        <f>(((X636*(3*1458))/162)/(C636-E636+P636+Q636+N636+R636))</f>
        <v>5.007112590799031</v>
      </c>
    </row>
    <row r="637" spans="22:25" ht="15">
      <c r="V637" s="42"/>
      <c r="X637" s="28"/>
      <c r="Y637" s="28"/>
    </row>
    <row r="638" spans="1:25" ht="15.75">
      <c r="A638" s="32" t="s">
        <v>186</v>
      </c>
      <c r="C638" s="27">
        <v>1999</v>
      </c>
      <c r="V638" s="42"/>
      <c r="X638" s="28"/>
      <c r="Y638" s="28"/>
    </row>
    <row r="639" spans="1:25" ht="15">
      <c r="A639" s="28">
        <v>1999</v>
      </c>
      <c r="B639" s="28">
        <v>7</v>
      </c>
      <c r="C639" s="28">
        <v>17</v>
      </c>
      <c r="D639" s="28">
        <v>2</v>
      </c>
      <c r="E639" s="28">
        <v>6</v>
      </c>
      <c r="F639" s="28">
        <v>0</v>
      </c>
      <c r="G639" s="28">
        <v>0</v>
      </c>
      <c r="H639" s="28">
        <v>0</v>
      </c>
      <c r="I639" s="28">
        <v>0</v>
      </c>
      <c r="J639" s="28">
        <v>0</v>
      </c>
      <c r="K639" s="28">
        <v>4</v>
      </c>
      <c r="L639" s="28">
        <v>1</v>
      </c>
      <c r="M639" s="28">
        <v>0</v>
      </c>
      <c r="N639" s="28">
        <v>0</v>
      </c>
      <c r="O639" s="28">
        <v>0</v>
      </c>
      <c r="P639" s="28">
        <v>0</v>
      </c>
      <c r="Q639" s="28">
        <v>0</v>
      </c>
      <c r="R639" s="28">
        <v>0</v>
      </c>
      <c r="S639" s="29">
        <f>E639/C639</f>
        <v>0.35294117647058826</v>
      </c>
      <c r="T639" s="29">
        <f>((I639*3)+(H639*2)+G639+E639)/C639</f>
        <v>0.35294117647058826</v>
      </c>
      <c r="U639" s="29">
        <f>(E639+J639+O639)/(C639+J639+O639+Q639)</f>
        <v>0.35294117647058826</v>
      </c>
      <c r="V639" s="42">
        <f t="shared" si="137"/>
        <v>17</v>
      </c>
      <c r="W639" s="28">
        <f t="shared" si="143"/>
        <v>6</v>
      </c>
      <c r="X639" s="30">
        <f>((E639+J639+O639-N639-R639)*(W639+(0.26*(J639+O639)+(0.52*(P639+Q639+M639))))/(C639+J639+O639+P639+Q639))</f>
        <v>2.1176470588235294</v>
      </c>
      <c r="Y639" s="31">
        <f>(((X639*(3*1458))/162)/(C639-E639+P639+Q639+N639+R639))</f>
        <v>5.197860962566844</v>
      </c>
    </row>
    <row r="640" spans="22:25" ht="15">
      <c r="V640" s="42"/>
      <c r="X640" s="28"/>
      <c r="Y640" s="28"/>
    </row>
    <row r="641" spans="1:25" ht="15.75">
      <c r="A641" s="32" t="s">
        <v>187</v>
      </c>
      <c r="C641" s="33" t="s">
        <v>188</v>
      </c>
      <c r="V641" s="42"/>
      <c r="X641" s="28"/>
      <c r="Y641" s="28"/>
    </row>
    <row r="642" spans="1:25" ht="15">
      <c r="A642" s="28">
        <v>1982</v>
      </c>
      <c r="B642" s="28">
        <v>138</v>
      </c>
      <c r="C642" s="28">
        <v>505</v>
      </c>
      <c r="D642" s="28">
        <v>68</v>
      </c>
      <c r="E642" s="28">
        <v>133</v>
      </c>
      <c r="F642" s="28">
        <v>86</v>
      </c>
      <c r="G642" s="28">
        <v>17</v>
      </c>
      <c r="H642" s="28">
        <v>1</v>
      </c>
      <c r="I642" s="28">
        <v>27</v>
      </c>
      <c r="J642" s="28">
        <v>59</v>
      </c>
      <c r="K642" s="28">
        <v>88</v>
      </c>
      <c r="L642" s="28">
        <v>0</v>
      </c>
      <c r="M642" s="28">
        <v>0</v>
      </c>
      <c r="N642" s="28">
        <v>0</v>
      </c>
      <c r="O642" s="28">
        <v>6</v>
      </c>
      <c r="P642" s="28">
        <v>0</v>
      </c>
      <c r="Q642" s="28">
        <v>2</v>
      </c>
      <c r="R642" s="28">
        <v>13</v>
      </c>
      <c r="S642" s="29">
        <f>E642/C642</f>
        <v>0.2633663366336634</v>
      </c>
      <c r="T642" s="29">
        <f>((I642*3)+(H642*2)+G642+E642)/C642</f>
        <v>0.4613861386138614</v>
      </c>
      <c r="U642" s="29">
        <f>(E642+J642+O642)/(C642+J642+O642+Q642)</f>
        <v>0.34615384615384615</v>
      </c>
      <c r="V642" s="42">
        <f t="shared" si="137"/>
        <v>572</v>
      </c>
      <c r="W642" s="28">
        <f t="shared" si="143"/>
        <v>233</v>
      </c>
      <c r="X642" s="30">
        <f>((E642+J642+O642-N642-R642)*(W642+(0.26*(J642+O642)+(0.52*(P642+Q642+M642))))/(C642+J642+O642+P642+Q642))</f>
        <v>81.16066433566434</v>
      </c>
      <c r="Y642" s="31">
        <f>(((X642*(3*1458))/162)/(C642-E642+P642+Q642+N642+R642))</f>
        <v>5.662371930395187</v>
      </c>
    </row>
    <row r="643" spans="1:25" ht="15">
      <c r="A643" s="28">
        <v>1983</v>
      </c>
      <c r="B643" s="28">
        <v>154</v>
      </c>
      <c r="C643" s="28">
        <v>585</v>
      </c>
      <c r="D643" s="28">
        <v>72</v>
      </c>
      <c r="E643" s="28">
        <v>165</v>
      </c>
      <c r="F643" s="28">
        <v>77</v>
      </c>
      <c r="G643" s="28">
        <v>32</v>
      </c>
      <c r="H643" s="28">
        <v>3</v>
      </c>
      <c r="I643" s="28">
        <v>18</v>
      </c>
      <c r="J643" s="28">
        <v>59</v>
      </c>
      <c r="K643" s="28">
        <v>108</v>
      </c>
      <c r="L643" s="28">
        <v>0</v>
      </c>
      <c r="M643" s="28">
        <v>0</v>
      </c>
      <c r="N643" s="28">
        <v>0</v>
      </c>
      <c r="O643" s="28">
        <v>7</v>
      </c>
      <c r="P643" s="28">
        <v>0</v>
      </c>
      <c r="Q643" s="28">
        <v>7</v>
      </c>
      <c r="R643" s="28">
        <v>17</v>
      </c>
      <c r="S643" s="29">
        <f>E643/C643</f>
        <v>0.28205128205128205</v>
      </c>
      <c r="T643" s="29">
        <f>((I643*3)+(H643*2)+G643+E643)/C643</f>
        <v>0.4393162393162393</v>
      </c>
      <c r="U643" s="29">
        <f>(E643+J643+O643)/(C643+J643+O643+Q643)</f>
        <v>0.35106382978723405</v>
      </c>
      <c r="V643" s="42">
        <f t="shared" si="137"/>
        <v>658</v>
      </c>
      <c r="W643" s="28">
        <f t="shared" si="143"/>
        <v>257</v>
      </c>
      <c r="X643" s="30">
        <f>((E643+J643+O643-N643-R643)*(W643+(0.26*(J643+O643)+(0.52*(P643+Q643+M643))))/(C643+J643+O643+P643+Q643))</f>
        <v>90.34832826747721</v>
      </c>
      <c r="Y643" s="31">
        <f>(((X643*(3*1458))/162)/(C643-E643+P643+Q643+N643+R643))</f>
        <v>5.494155097346588</v>
      </c>
    </row>
    <row r="644" spans="1:25" ht="15">
      <c r="A644" s="28">
        <v>1984</v>
      </c>
      <c r="B644" s="28">
        <v>155</v>
      </c>
      <c r="C644" s="28">
        <v>562</v>
      </c>
      <c r="D644" s="28">
        <v>80</v>
      </c>
      <c r="E644" s="28">
        <v>146</v>
      </c>
      <c r="F644" s="28">
        <v>92</v>
      </c>
      <c r="G644" s="28">
        <v>28</v>
      </c>
      <c r="H644" s="28">
        <v>1</v>
      </c>
      <c r="I644" s="28">
        <v>29</v>
      </c>
      <c r="J644" s="28">
        <v>91</v>
      </c>
      <c r="K644" s="28">
        <v>137</v>
      </c>
      <c r="L644" s="28">
        <v>6</v>
      </c>
      <c r="M644" s="28">
        <v>0</v>
      </c>
      <c r="N644" s="28">
        <v>0</v>
      </c>
      <c r="O644" s="28">
        <v>17</v>
      </c>
      <c r="P644" s="28">
        <v>0</v>
      </c>
      <c r="Q644" s="28">
        <v>8</v>
      </c>
      <c r="R644" s="28">
        <v>11</v>
      </c>
      <c r="S644" s="29">
        <f>E644/C644</f>
        <v>0.2597864768683274</v>
      </c>
      <c r="T644" s="29">
        <f>((I644*3)+(H644*2)+G644+E644)/C644</f>
        <v>0.4679715302491103</v>
      </c>
      <c r="U644" s="29">
        <f>(E644+J644+O644)/(C644+J644+O644+Q644)</f>
        <v>0.3746312684365782</v>
      </c>
      <c r="V644" s="42">
        <f t="shared" si="137"/>
        <v>678</v>
      </c>
      <c r="W644" s="28">
        <f t="shared" si="143"/>
        <v>263</v>
      </c>
      <c r="X644" s="30">
        <f>((E644+J644+O644-N644-R644)*(W644+(0.26*(J644+O644)+(0.52*(P644+Q644+M644))))/(C644+J644+O644+P644+Q644))</f>
        <v>105.81610619469028</v>
      </c>
      <c r="Y644" s="31">
        <f>(((X644*(3*1458))/162)/(C644-E644+P644+Q644+N644+R644))</f>
        <v>6.567896246566983</v>
      </c>
    </row>
    <row r="645" spans="1:25" ht="15">
      <c r="A645" s="35">
        <v>1985</v>
      </c>
      <c r="B645" s="35">
        <v>83</v>
      </c>
      <c r="C645" s="35">
        <v>313</v>
      </c>
      <c r="D645" s="35">
        <v>32</v>
      </c>
      <c r="E645" s="35">
        <v>73</v>
      </c>
      <c r="F645" s="35">
        <v>30</v>
      </c>
      <c r="G645" s="35">
        <v>8</v>
      </c>
      <c r="H645" s="35">
        <v>0</v>
      </c>
      <c r="I645" s="35">
        <v>9</v>
      </c>
      <c r="J645" s="35">
        <v>53</v>
      </c>
      <c r="K645" s="35">
        <v>55</v>
      </c>
      <c r="L645" s="35">
        <v>0</v>
      </c>
      <c r="M645" s="35">
        <v>2</v>
      </c>
      <c r="N645" s="35">
        <v>1</v>
      </c>
      <c r="O645" s="35">
        <v>4</v>
      </c>
      <c r="P645" s="35">
        <v>0</v>
      </c>
      <c r="Q645" s="35">
        <v>4</v>
      </c>
      <c r="R645" s="35">
        <v>14</v>
      </c>
      <c r="S645" s="36">
        <f>E645/C645</f>
        <v>0.23322683706070288</v>
      </c>
      <c r="T645" s="36">
        <f>((I645*3)+(H645*2)+G645+E645)/C645</f>
        <v>0.3450479233226837</v>
      </c>
      <c r="U645" s="36">
        <f>(E645+J645+O645)/(C645+J645+O645+Q645)</f>
        <v>0.34759358288770054</v>
      </c>
      <c r="V645" s="35">
        <f t="shared" si="137"/>
        <v>374</v>
      </c>
      <c r="W645" s="35">
        <f t="shared" si="143"/>
        <v>108</v>
      </c>
      <c r="X645" s="37">
        <f>((E645+J645+O645-N645-R645)*(W645+(0.26*(J645+O645)+(0.52*(P645+Q645+M645))))/(C645+J645+O645+P645+Q645))</f>
        <v>38.72486631016043</v>
      </c>
      <c r="Y645" s="38">
        <f>(((X645*(3*1458))/162)/(C645-E645+P645+Q645+N645+R645))</f>
        <v>4.036955175190469</v>
      </c>
    </row>
    <row r="646" spans="1:25" ht="15">
      <c r="A646" s="28" t="s">
        <v>259</v>
      </c>
      <c r="B646" s="28">
        <f>SUM(B642:B645)</f>
        <v>530</v>
      </c>
      <c r="C646" s="28">
        <f aca="true" t="shared" si="145" ref="C646:R646">SUM(C642:C645)</f>
        <v>1965</v>
      </c>
      <c r="D646" s="28">
        <f t="shared" si="145"/>
        <v>252</v>
      </c>
      <c r="E646" s="28">
        <f t="shared" si="145"/>
        <v>517</v>
      </c>
      <c r="F646" s="28">
        <f t="shared" si="145"/>
        <v>285</v>
      </c>
      <c r="G646" s="28">
        <f t="shared" si="145"/>
        <v>85</v>
      </c>
      <c r="H646" s="28">
        <f t="shared" si="145"/>
        <v>5</v>
      </c>
      <c r="I646" s="28">
        <f t="shared" si="145"/>
        <v>83</v>
      </c>
      <c r="J646" s="28">
        <f t="shared" si="145"/>
        <v>262</v>
      </c>
      <c r="K646" s="28">
        <f t="shared" si="145"/>
        <v>388</v>
      </c>
      <c r="L646" s="28">
        <f t="shared" si="145"/>
        <v>6</v>
      </c>
      <c r="M646" s="28">
        <f t="shared" si="145"/>
        <v>2</v>
      </c>
      <c r="N646" s="28">
        <f t="shared" si="145"/>
        <v>1</v>
      </c>
      <c r="O646" s="28">
        <f t="shared" si="145"/>
        <v>34</v>
      </c>
      <c r="P646" s="28">
        <f t="shared" si="145"/>
        <v>0</v>
      </c>
      <c r="Q646" s="28">
        <f t="shared" si="145"/>
        <v>21</v>
      </c>
      <c r="R646" s="28">
        <f t="shared" si="145"/>
        <v>55</v>
      </c>
      <c r="S646" s="29">
        <f>E646/C646</f>
        <v>0.26310432569974557</v>
      </c>
      <c r="T646" s="29">
        <f>((I646*3)+(H646*2)+G646+E646)/C646</f>
        <v>0.4381679389312977</v>
      </c>
      <c r="U646" s="29">
        <f>(E646+J646+O646)/(C646+J646+O646+Q646)</f>
        <v>0.35626643295354954</v>
      </c>
      <c r="V646" s="42">
        <f t="shared" si="137"/>
        <v>2282</v>
      </c>
      <c r="W646" s="28">
        <f t="shared" si="143"/>
        <v>861</v>
      </c>
      <c r="X646" s="30">
        <f>((E646+J646+O646-N646-R646)*(W646+(0.26*(J646+O646)+(0.52*(P646+Q646+M646))))/(C646+J646+O646+P646+Q646))</f>
        <v>315.113689745837</v>
      </c>
      <c r="Y646" s="31">
        <f>(((X646*(3*1458))/162)/(C646-E646+P646+Q646+N646+R646))</f>
        <v>5.579062047959081</v>
      </c>
    </row>
    <row r="647" spans="22:25" ht="15">
      <c r="V647" s="42"/>
      <c r="X647" s="28"/>
      <c r="Y647" s="28"/>
    </row>
    <row r="648" spans="1:25" ht="15.75">
      <c r="A648" s="32" t="s">
        <v>189</v>
      </c>
      <c r="C648" s="27">
        <v>1986</v>
      </c>
      <c r="V648" s="42"/>
      <c r="X648" s="28"/>
      <c r="Y648" s="28"/>
    </row>
    <row r="649" spans="1:25" ht="15">
      <c r="A649" s="28">
        <v>1986</v>
      </c>
      <c r="B649" s="28">
        <v>92</v>
      </c>
      <c r="C649" s="28">
        <v>309</v>
      </c>
      <c r="D649" s="28">
        <v>30</v>
      </c>
      <c r="E649" s="28">
        <v>72</v>
      </c>
      <c r="F649" s="28">
        <v>27</v>
      </c>
      <c r="G649" s="28">
        <v>10</v>
      </c>
      <c r="H649" s="28">
        <v>2</v>
      </c>
      <c r="I649" s="28">
        <v>6</v>
      </c>
      <c r="J649" s="28">
        <v>13</v>
      </c>
      <c r="K649" s="28">
        <v>54</v>
      </c>
      <c r="L649" s="28">
        <v>6</v>
      </c>
      <c r="M649" s="28">
        <v>8</v>
      </c>
      <c r="N649" s="28">
        <v>4</v>
      </c>
      <c r="O649" s="28">
        <v>0</v>
      </c>
      <c r="P649" s="28">
        <v>0</v>
      </c>
      <c r="Q649" s="28">
        <v>1</v>
      </c>
      <c r="R649" s="28">
        <v>2</v>
      </c>
      <c r="S649" s="29">
        <f>E649/C649</f>
        <v>0.23300970873786409</v>
      </c>
      <c r="T649" s="29">
        <f>((I649*3)+(H649*2)+G649+E649)/C649</f>
        <v>0.3365695792880259</v>
      </c>
      <c r="U649" s="29">
        <f>(E649+J649+O649)/(C649+J649+O649+Q649)</f>
        <v>0.2631578947368421</v>
      </c>
      <c r="V649" s="42">
        <f t="shared" si="137"/>
        <v>323</v>
      </c>
      <c r="W649" s="28">
        <f t="shared" si="143"/>
        <v>104</v>
      </c>
      <c r="X649" s="30">
        <f>((E649+J649+O649-N649-R649)*(W649+(0.26*(J649+O649)+(0.52*(P649+Q649+M649))))/(C649+J649+O649+P649+Q649))</f>
        <v>27.407863777089783</v>
      </c>
      <c r="Y649" s="31">
        <f>(((X649*(3*1458))/162)/(C649-E649+P649+Q649+N649+R649))</f>
        <v>3.0328373851697714</v>
      </c>
    </row>
    <row r="650" spans="22:25" ht="15">
      <c r="V650" s="42"/>
      <c r="X650" s="28"/>
      <c r="Y650" s="28"/>
    </row>
    <row r="651" spans="1:25" ht="15.75">
      <c r="A651" s="32" t="s">
        <v>190</v>
      </c>
      <c r="C651" s="57">
        <v>2001</v>
      </c>
      <c r="V651" s="42"/>
      <c r="X651" s="28"/>
      <c r="Y651" s="28"/>
    </row>
    <row r="652" spans="1:25" ht="15">
      <c r="A652" s="28">
        <v>2001</v>
      </c>
      <c r="B652" s="28">
        <v>40</v>
      </c>
      <c r="C652" s="28">
        <v>137</v>
      </c>
      <c r="D652" s="28">
        <v>16</v>
      </c>
      <c r="E652" s="28">
        <v>37</v>
      </c>
      <c r="F652" s="28">
        <v>20</v>
      </c>
      <c r="G652" s="28">
        <v>0</v>
      </c>
      <c r="H652" s="28">
        <v>8</v>
      </c>
      <c r="I652" s="28">
        <v>2</v>
      </c>
      <c r="J652" s="28">
        <v>6</v>
      </c>
      <c r="K652" s="28">
        <v>19</v>
      </c>
      <c r="L652" s="28">
        <v>1</v>
      </c>
      <c r="M652" s="28">
        <v>1</v>
      </c>
      <c r="N652" s="28">
        <v>0</v>
      </c>
      <c r="O652" s="28">
        <v>0</v>
      </c>
      <c r="P652" s="28">
        <v>3</v>
      </c>
      <c r="Q652" s="28">
        <v>0</v>
      </c>
      <c r="R652" s="28">
        <v>3</v>
      </c>
      <c r="S652" s="29">
        <f>E652/C652</f>
        <v>0.27007299270072993</v>
      </c>
      <c r="T652" s="29">
        <f>((I652*3)+(H652*2)+G652+E652)/C652</f>
        <v>0.4306569343065693</v>
      </c>
      <c r="U652" s="29">
        <f>(E652+J652+O652)/(C652+J652+O652+Q652)</f>
        <v>0.3006993006993007</v>
      </c>
      <c r="V652" s="42">
        <f t="shared" si="137"/>
        <v>146</v>
      </c>
      <c r="W652" s="28">
        <f t="shared" si="143"/>
        <v>59</v>
      </c>
      <c r="X652" s="30">
        <f>((E652+J652+O652-N652-R652)*(W652+(0.26*(J652+O652)+(0.52*(P652+Q652+M652))))/(C652+J652+O652+P652+Q652))</f>
        <v>17.161643835616438</v>
      </c>
      <c r="Y652" s="31">
        <f>(((X652*(3*1458))/162)/(C652-E652+P652+Q652+N652+R652))</f>
        <v>4.371362109072112</v>
      </c>
    </row>
    <row r="653" spans="22:25" ht="15">
      <c r="V653" s="42"/>
      <c r="X653" s="28"/>
      <c r="Y653" s="28"/>
    </row>
    <row r="654" spans="1:25" ht="15.75">
      <c r="A654" s="32" t="s">
        <v>191</v>
      </c>
      <c r="C654" s="27" t="s">
        <v>311</v>
      </c>
      <c r="G654" s="45" t="s">
        <v>294</v>
      </c>
      <c r="V654" s="42"/>
      <c r="X654" s="28"/>
      <c r="Y654" s="28"/>
    </row>
    <row r="655" spans="1:25" ht="15">
      <c r="A655" s="28">
        <v>1980</v>
      </c>
      <c r="B655" s="28">
        <v>156</v>
      </c>
      <c r="C655" s="28">
        <v>620</v>
      </c>
      <c r="D655" s="28">
        <v>82</v>
      </c>
      <c r="E655" s="28">
        <v>187</v>
      </c>
      <c r="F655" s="28">
        <v>66</v>
      </c>
      <c r="G655" s="28">
        <v>25</v>
      </c>
      <c r="H655" s="28">
        <v>3</v>
      </c>
      <c r="I655" s="28">
        <v>23</v>
      </c>
      <c r="J655" s="28">
        <v>32</v>
      </c>
      <c r="K655" s="28">
        <v>45</v>
      </c>
      <c r="L655" s="28">
        <v>14</v>
      </c>
      <c r="M655" s="28">
        <v>17</v>
      </c>
      <c r="N655" s="28">
        <v>7</v>
      </c>
      <c r="O655" s="28">
        <v>0</v>
      </c>
      <c r="P655" s="28">
        <v>7</v>
      </c>
      <c r="Q655" s="28">
        <v>4</v>
      </c>
      <c r="R655" s="28">
        <v>13</v>
      </c>
      <c r="S655" s="29">
        <f>E655/C655</f>
        <v>0.3016129032258065</v>
      </c>
      <c r="T655" s="29">
        <f>((I655*3)+(H655*2)+G655+E655)/C655</f>
        <v>0.4629032258064516</v>
      </c>
      <c r="U655" s="29">
        <f>(E655+J655+O655)/(C655+J655+O655+Q655)</f>
        <v>0.33384146341463417</v>
      </c>
      <c r="V655" s="42">
        <f t="shared" si="137"/>
        <v>663</v>
      </c>
      <c r="W655" s="28">
        <f t="shared" si="143"/>
        <v>287</v>
      </c>
      <c r="X655" s="30">
        <f>((E655+J655+O655-N655-R655)*(W655+(0.26*(J655+O655)+(0.52*(P655+Q655+M655))))/(C655+J655+O655+P655+Q655))</f>
        <v>93.01073906485672</v>
      </c>
      <c r="Y655" s="31">
        <f>(((X655*(3*1458))/162)/(C655-E655+P655+Q655+N655+R655))</f>
        <v>5.41226283351537</v>
      </c>
    </row>
    <row r="656" spans="22:25" ht="15">
      <c r="V656" s="42"/>
      <c r="X656" s="28"/>
      <c r="Y656" s="28"/>
    </row>
    <row r="657" spans="1:25" ht="15">
      <c r="A657" s="33" t="s">
        <v>192</v>
      </c>
      <c r="C657" s="33" t="s">
        <v>193</v>
      </c>
      <c r="V657" s="42"/>
      <c r="X657" s="28"/>
      <c r="Y657" s="28"/>
    </row>
    <row r="658" spans="1:25" ht="15">
      <c r="A658" s="28">
        <v>2001</v>
      </c>
      <c r="B658" s="28">
        <v>77</v>
      </c>
      <c r="C658" s="28">
        <v>206</v>
      </c>
      <c r="D658" s="28">
        <v>28</v>
      </c>
      <c r="E658" s="28">
        <v>50</v>
      </c>
      <c r="F658" s="28">
        <v>27</v>
      </c>
      <c r="G658" s="28">
        <v>6</v>
      </c>
      <c r="H658" s="28">
        <v>0</v>
      </c>
      <c r="I658" s="28">
        <v>13</v>
      </c>
      <c r="J658" s="28">
        <v>13</v>
      </c>
      <c r="K658" s="28">
        <v>26</v>
      </c>
      <c r="L658" s="28">
        <v>3</v>
      </c>
      <c r="M658" s="28">
        <v>3</v>
      </c>
      <c r="N658" s="28">
        <v>0</v>
      </c>
      <c r="O658" s="28">
        <v>1</v>
      </c>
      <c r="P658" s="28">
        <v>6</v>
      </c>
      <c r="Q658" s="28">
        <v>1</v>
      </c>
      <c r="R658" s="28">
        <v>6</v>
      </c>
      <c r="S658" s="29">
        <f>E658/C658</f>
        <v>0.24271844660194175</v>
      </c>
      <c r="T658" s="29">
        <f>((I658*3)+(H658*2)+G658+E658)/C658</f>
        <v>0.46116504854368934</v>
      </c>
      <c r="U658" s="29">
        <f>(E658+J658+O658)/(C658+J658+O658+Q658)</f>
        <v>0.2895927601809955</v>
      </c>
      <c r="V658" s="42">
        <f t="shared" si="137"/>
        <v>227</v>
      </c>
      <c r="W658" s="28">
        <f t="shared" si="143"/>
        <v>95</v>
      </c>
      <c r="X658" s="30">
        <f>((E658+J658+O658-N658-R658)*(W658+(0.26*(J658+O658)+(0.52*(P658+Q658+M658))))/(C658+J658+O658+P658+Q658))</f>
        <v>26.531806167400884</v>
      </c>
      <c r="Y658" s="31">
        <f>(((X658*(3*1458))/162)/(C658-E658+P658+Q658+N658+R658))</f>
        <v>4.23880926934807</v>
      </c>
    </row>
    <row r="659" spans="1:25" ht="15">
      <c r="A659" s="35">
        <v>2002</v>
      </c>
      <c r="B659" s="34"/>
      <c r="C659" s="34"/>
      <c r="D659" s="34"/>
      <c r="E659" s="34"/>
      <c r="F659" s="34" t="s">
        <v>151</v>
      </c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58">
        <v>0</v>
      </c>
      <c r="T659" s="58">
        <v>0</v>
      </c>
      <c r="U659" s="58">
        <v>0</v>
      </c>
      <c r="V659" s="35">
        <f t="shared" si="137"/>
        <v>0</v>
      </c>
      <c r="W659" s="35">
        <f t="shared" si="143"/>
        <v>0</v>
      </c>
      <c r="X659" s="37">
        <v>0</v>
      </c>
      <c r="Y659" s="38">
        <v>0</v>
      </c>
    </row>
    <row r="660" spans="1:25" ht="15">
      <c r="A660" s="28" t="s">
        <v>259</v>
      </c>
      <c r="B660" s="28">
        <f>SUM(B658:B659)</f>
        <v>77</v>
      </c>
      <c r="C660" s="28">
        <f aca="true" t="shared" si="146" ref="C660:R660">SUM(C658:C659)</f>
        <v>206</v>
      </c>
      <c r="D660" s="28">
        <f t="shared" si="146"/>
        <v>28</v>
      </c>
      <c r="E660" s="28">
        <f t="shared" si="146"/>
        <v>50</v>
      </c>
      <c r="F660" s="28">
        <f t="shared" si="146"/>
        <v>27</v>
      </c>
      <c r="G660" s="28">
        <f t="shared" si="146"/>
        <v>6</v>
      </c>
      <c r="H660" s="28">
        <f t="shared" si="146"/>
        <v>0</v>
      </c>
      <c r="I660" s="28">
        <f t="shared" si="146"/>
        <v>13</v>
      </c>
      <c r="J660" s="28">
        <f t="shared" si="146"/>
        <v>13</v>
      </c>
      <c r="K660" s="28">
        <f t="shared" si="146"/>
        <v>26</v>
      </c>
      <c r="L660" s="28">
        <f t="shared" si="146"/>
        <v>3</v>
      </c>
      <c r="M660" s="28">
        <f t="shared" si="146"/>
        <v>3</v>
      </c>
      <c r="N660" s="28">
        <f t="shared" si="146"/>
        <v>0</v>
      </c>
      <c r="O660" s="28">
        <f t="shared" si="146"/>
        <v>1</v>
      </c>
      <c r="P660" s="28">
        <f t="shared" si="146"/>
        <v>6</v>
      </c>
      <c r="Q660" s="28">
        <f t="shared" si="146"/>
        <v>1</v>
      </c>
      <c r="R660" s="28">
        <f t="shared" si="146"/>
        <v>6</v>
      </c>
      <c r="S660" s="29">
        <f>E660/C660</f>
        <v>0.24271844660194175</v>
      </c>
      <c r="T660" s="29">
        <f>((I660*3)+(H660*2)+G660+E660)/C660</f>
        <v>0.46116504854368934</v>
      </c>
      <c r="U660" s="29">
        <f>(E660+J660+O660)/(C660+J660+O660+Q660)</f>
        <v>0.2895927601809955</v>
      </c>
      <c r="V660" s="42">
        <f t="shared" si="137"/>
        <v>227</v>
      </c>
      <c r="W660" s="28">
        <f t="shared" si="143"/>
        <v>95</v>
      </c>
      <c r="X660" s="30">
        <f>((E660+J660+O660-N660-R660)*(W660+(0.26*(J660+O660)+(0.52*(P660+Q660+M660))))/(C660+J660+O660+P660+Q660))</f>
        <v>26.531806167400884</v>
      </c>
      <c r="Y660" s="31">
        <f>(((X660*(3*1458))/162)/(C660-E660+P660+Q660+N660+R660))</f>
        <v>4.23880926934807</v>
      </c>
    </row>
    <row r="661" spans="22:25" ht="15">
      <c r="V661" s="42"/>
      <c r="X661" s="28"/>
      <c r="Y661" s="28"/>
    </row>
    <row r="662" spans="1:25" ht="15.75">
      <c r="A662" s="32" t="s">
        <v>194</v>
      </c>
      <c r="C662" s="33" t="s">
        <v>195</v>
      </c>
      <c r="V662" s="42"/>
      <c r="X662" s="28"/>
      <c r="Y662" s="28"/>
    </row>
    <row r="663" spans="1:25" ht="15">
      <c r="A663" s="28">
        <v>1998</v>
      </c>
      <c r="B663" s="28">
        <v>162</v>
      </c>
      <c r="C663" s="28">
        <v>634</v>
      </c>
      <c r="D663" s="28">
        <v>110</v>
      </c>
      <c r="E663" s="28">
        <v>171</v>
      </c>
      <c r="F663" s="28">
        <v>112</v>
      </c>
      <c r="G663" s="28">
        <v>33</v>
      </c>
      <c r="H663" s="28">
        <v>2</v>
      </c>
      <c r="I663" s="28">
        <v>40</v>
      </c>
      <c r="J663" s="28">
        <v>78</v>
      </c>
      <c r="K663" s="28">
        <v>87</v>
      </c>
      <c r="L663" s="28">
        <v>6</v>
      </c>
      <c r="M663" s="28">
        <v>0</v>
      </c>
      <c r="N663" s="28">
        <v>1</v>
      </c>
      <c r="O663" s="28">
        <v>3</v>
      </c>
      <c r="P663" s="28">
        <v>0</v>
      </c>
      <c r="Q663" s="28">
        <v>2</v>
      </c>
      <c r="R663" s="28">
        <v>27</v>
      </c>
      <c r="S663" s="29">
        <f aca="true" t="shared" si="147" ref="S663:S669">E663/C663</f>
        <v>0.2697160883280757</v>
      </c>
      <c r="T663" s="29">
        <f aca="true" t="shared" si="148" ref="T663:T669">((I663*3)+(H663*2)+G663+E663)/C663</f>
        <v>0.5173501577287066</v>
      </c>
      <c r="U663" s="29">
        <f aca="true" t="shared" si="149" ref="U663:U669">(E663+J663+O663)/(C663+J663+O663+Q663)</f>
        <v>0.3514644351464435</v>
      </c>
      <c r="V663" s="42">
        <f t="shared" si="137"/>
        <v>717</v>
      </c>
      <c r="W663" s="28">
        <f t="shared" si="143"/>
        <v>328</v>
      </c>
      <c r="X663" s="30">
        <f aca="true" t="shared" si="150" ref="X663:X669">((E663+J663+O663-N663-R663)*(W663+(0.26*(J663+O663)+(0.52*(P663+Q663+M663))))/(C663+J663+O663+P663+Q663))</f>
        <v>109.37573221757323</v>
      </c>
      <c r="Y663" s="31">
        <f aca="true" t="shared" si="151" ref="Y663:Y669">(((X663*(3*1458))/162)/(C663-E663+P663+Q663+N663+R663))</f>
        <v>5.990151663031394</v>
      </c>
    </row>
    <row r="664" spans="1:25" ht="15">
      <c r="A664" s="28">
        <v>1999</v>
      </c>
      <c r="B664" s="28">
        <v>145</v>
      </c>
      <c r="C664" s="28">
        <v>540</v>
      </c>
      <c r="D664" s="28">
        <v>68</v>
      </c>
      <c r="E664" s="28">
        <v>137</v>
      </c>
      <c r="F664" s="28">
        <v>79</v>
      </c>
      <c r="G664" s="28">
        <v>35</v>
      </c>
      <c r="H664" s="28">
        <v>3</v>
      </c>
      <c r="I664" s="28">
        <v>29</v>
      </c>
      <c r="J664" s="28">
        <v>65</v>
      </c>
      <c r="K664" s="28">
        <v>80</v>
      </c>
      <c r="L664" s="28">
        <v>15</v>
      </c>
      <c r="M664" s="28">
        <v>0</v>
      </c>
      <c r="N664" s="28">
        <v>0</v>
      </c>
      <c r="O664" s="28">
        <v>0</v>
      </c>
      <c r="P664" s="28">
        <v>0</v>
      </c>
      <c r="Q664" s="28">
        <v>3</v>
      </c>
      <c r="R664" s="28">
        <v>9</v>
      </c>
      <c r="S664" s="29">
        <f t="shared" si="147"/>
        <v>0.2537037037037037</v>
      </c>
      <c r="T664" s="29">
        <f t="shared" si="148"/>
        <v>0.49074074074074076</v>
      </c>
      <c r="U664" s="29">
        <f t="shared" si="149"/>
        <v>0.33223684210526316</v>
      </c>
      <c r="V664" s="42">
        <f t="shared" si="137"/>
        <v>608</v>
      </c>
      <c r="W664" s="28">
        <f t="shared" si="143"/>
        <v>265</v>
      </c>
      <c r="X664" s="30">
        <f t="shared" si="150"/>
        <v>89.97990131578948</v>
      </c>
      <c r="Y664" s="31">
        <f t="shared" si="151"/>
        <v>5.854114061509195</v>
      </c>
    </row>
    <row r="665" spans="1:25" ht="15">
      <c r="A665" s="28">
        <v>2000</v>
      </c>
      <c r="B665" s="28">
        <v>137</v>
      </c>
      <c r="C665" s="28">
        <v>464</v>
      </c>
      <c r="D665" s="28">
        <v>57</v>
      </c>
      <c r="E665" s="28">
        <v>113</v>
      </c>
      <c r="F665" s="28">
        <v>65</v>
      </c>
      <c r="G665" s="28">
        <v>14</v>
      </c>
      <c r="H665" s="28">
        <v>2</v>
      </c>
      <c r="I665" s="28">
        <v>22</v>
      </c>
      <c r="J665" s="28">
        <v>50</v>
      </c>
      <c r="K665" s="28">
        <v>65</v>
      </c>
      <c r="L665" s="28">
        <v>7</v>
      </c>
      <c r="M665" s="28">
        <v>0</v>
      </c>
      <c r="N665" s="28">
        <v>1</v>
      </c>
      <c r="O665" s="28">
        <v>1</v>
      </c>
      <c r="P665" s="28">
        <v>0</v>
      </c>
      <c r="Q665" s="28">
        <v>1</v>
      </c>
      <c r="R665" s="28">
        <v>7</v>
      </c>
      <c r="S665" s="29">
        <f t="shared" si="147"/>
        <v>0.2435344827586207</v>
      </c>
      <c r="T665" s="29">
        <f t="shared" si="148"/>
        <v>0.4245689655172414</v>
      </c>
      <c r="U665" s="29">
        <f t="shared" si="149"/>
        <v>0.3178294573643411</v>
      </c>
      <c r="V665" s="42">
        <f t="shared" si="137"/>
        <v>516</v>
      </c>
      <c r="W665" s="28">
        <f t="shared" si="143"/>
        <v>197</v>
      </c>
      <c r="X665" s="30">
        <f t="shared" si="150"/>
        <v>63.724186046511626</v>
      </c>
      <c r="Y665" s="31">
        <f t="shared" si="151"/>
        <v>4.779313953488372</v>
      </c>
    </row>
    <row r="666" spans="1:25" ht="15">
      <c r="A666" s="28">
        <v>2001</v>
      </c>
      <c r="B666" s="28">
        <v>60</v>
      </c>
      <c r="C666" s="28">
        <v>13</v>
      </c>
      <c r="D666" s="28">
        <v>0</v>
      </c>
      <c r="E666" s="28">
        <v>1</v>
      </c>
      <c r="F666" s="28">
        <v>0</v>
      </c>
      <c r="G666" s="28">
        <v>0</v>
      </c>
      <c r="H666" s="28">
        <v>0</v>
      </c>
      <c r="I666" s="28">
        <v>0</v>
      </c>
      <c r="J666" s="28">
        <v>0</v>
      </c>
      <c r="K666" s="28">
        <v>0</v>
      </c>
      <c r="L666" s="28">
        <v>0</v>
      </c>
      <c r="M666" s="28">
        <v>0</v>
      </c>
      <c r="N666" s="28">
        <v>0</v>
      </c>
      <c r="O666" s="28">
        <v>0</v>
      </c>
      <c r="P666" s="28">
        <v>0</v>
      </c>
      <c r="Q666" s="28">
        <v>0</v>
      </c>
      <c r="R666" s="28">
        <v>1</v>
      </c>
      <c r="S666" s="29">
        <f t="shared" si="147"/>
        <v>0.07692307692307693</v>
      </c>
      <c r="T666" s="29">
        <f t="shared" si="148"/>
        <v>0.07692307692307693</v>
      </c>
      <c r="U666" s="29">
        <f t="shared" si="149"/>
        <v>0.07692307692307693</v>
      </c>
      <c r="V666" s="42">
        <f t="shared" si="137"/>
        <v>13</v>
      </c>
      <c r="W666" s="28">
        <f t="shared" si="143"/>
        <v>1</v>
      </c>
      <c r="X666" s="30">
        <f t="shared" si="150"/>
        <v>0</v>
      </c>
      <c r="Y666" s="31">
        <f t="shared" si="151"/>
        <v>0</v>
      </c>
    </row>
    <row r="667" spans="1:25" ht="15">
      <c r="A667" s="28">
        <v>2002</v>
      </c>
      <c r="B667" s="28">
        <v>154</v>
      </c>
      <c r="C667" s="28">
        <v>614</v>
      </c>
      <c r="D667" s="28">
        <v>94</v>
      </c>
      <c r="E667" s="28">
        <v>161</v>
      </c>
      <c r="F667" s="28">
        <v>108</v>
      </c>
      <c r="G667" s="28">
        <v>26</v>
      </c>
      <c r="H667" s="28">
        <v>5</v>
      </c>
      <c r="I667" s="28">
        <v>35</v>
      </c>
      <c r="J667" s="28">
        <v>44</v>
      </c>
      <c r="K667" s="28">
        <v>86</v>
      </c>
      <c r="L667" s="28">
        <v>5</v>
      </c>
      <c r="M667" s="28">
        <v>3</v>
      </c>
      <c r="N667" s="28">
        <v>2</v>
      </c>
      <c r="O667" s="28">
        <v>2</v>
      </c>
      <c r="P667" s="28">
        <v>0</v>
      </c>
      <c r="Q667" s="28">
        <v>5</v>
      </c>
      <c r="R667" s="28">
        <v>17</v>
      </c>
      <c r="S667" s="29">
        <f t="shared" si="147"/>
        <v>0.26221498371335505</v>
      </c>
      <c r="T667" s="29">
        <f t="shared" si="148"/>
        <v>0.49185667752442996</v>
      </c>
      <c r="U667" s="29">
        <f t="shared" si="149"/>
        <v>0.3112781954887218</v>
      </c>
      <c r="V667" s="42">
        <f t="shared" si="137"/>
        <v>665</v>
      </c>
      <c r="W667" s="28">
        <f t="shared" si="143"/>
        <v>302</v>
      </c>
      <c r="X667" s="30">
        <f t="shared" si="150"/>
        <v>89.93467669172932</v>
      </c>
      <c r="Y667" s="31">
        <f t="shared" si="151"/>
        <v>5.090642076890339</v>
      </c>
    </row>
    <row r="668" spans="1:25" ht="15">
      <c r="A668" s="35">
        <v>2003</v>
      </c>
      <c r="B668" s="35">
        <v>39</v>
      </c>
      <c r="C668" s="35">
        <v>86</v>
      </c>
      <c r="D668" s="35">
        <v>9</v>
      </c>
      <c r="E668" s="35">
        <v>20</v>
      </c>
      <c r="F668" s="35">
        <v>9</v>
      </c>
      <c r="G668" s="35">
        <v>2</v>
      </c>
      <c r="H668" s="35">
        <v>0</v>
      </c>
      <c r="I668" s="35">
        <v>3</v>
      </c>
      <c r="J668" s="35">
        <v>10</v>
      </c>
      <c r="K668" s="35">
        <v>9</v>
      </c>
      <c r="L668" s="35">
        <v>0</v>
      </c>
      <c r="M668" s="35">
        <v>0</v>
      </c>
      <c r="N668" s="35">
        <v>1</v>
      </c>
      <c r="O668" s="35">
        <v>0</v>
      </c>
      <c r="P668" s="35">
        <v>0</v>
      </c>
      <c r="Q668" s="35">
        <v>1</v>
      </c>
      <c r="R668" s="35">
        <v>1</v>
      </c>
      <c r="S668" s="36">
        <f t="shared" si="147"/>
        <v>0.23255813953488372</v>
      </c>
      <c r="T668" s="36">
        <f t="shared" si="148"/>
        <v>0.36046511627906974</v>
      </c>
      <c r="U668" s="36">
        <f t="shared" si="149"/>
        <v>0.30927835051546393</v>
      </c>
      <c r="V668" s="35">
        <f t="shared" si="137"/>
        <v>97</v>
      </c>
      <c r="W668" s="35">
        <f t="shared" si="143"/>
        <v>31</v>
      </c>
      <c r="X668" s="37">
        <f t="shared" si="150"/>
        <v>9.849072164948453</v>
      </c>
      <c r="Y668" s="38">
        <f t="shared" si="151"/>
        <v>3.85398476019722</v>
      </c>
    </row>
    <row r="669" spans="1:25" ht="15">
      <c r="A669" t="s">
        <v>259</v>
      </c>
      <c r="B669">
        <f>SUM(B663:B668)</f>
        <v>697</v>
      </c>
      <c r="C669">
        <f aca="true" t="shared" si="152" ref="C669:R669">SUM(C663:C668)</f>
        <v>2351</v>
      </c>
      <c r="D669">
        <f t="shared" si="152"/>
        <v>338</v>
      </c>
      <c r="E669">
        <f t="shared" si="152"/>
        <v>603</v>
      </c>
      <c r="F669">
        <f t="shared" si="152"/>
        <v>373</v>
      </c>
      <c r="G669">
        <f t="shared" si="152"/>
        <v>110</v>
      </c>
      <c r="H669">
        <f t="shared" si="152"/>
        <v>12</v>
      </c>
      <c r="I669">
        <f t="shared" si="152"/>
        <v>129</v>
      </c>
      <c r="J669">
        <f t="shared" si="152"/>
        <v>247</v>
      </c>
      <c r="K669">
        <f t="shared" si="152"/>
        <v>327</v>
      </c>
      <c r="L669">
        <f t="shared" si="152"/>
        <v>33</v>
      </c>
      <c r="M669">
        <f t="shared" si="152"/>
        <v>3</v>
      </c>
      <c r="N669">
        <f t="shared" si="152"/>
        <v>5</v>
      </c>
      <c r="O669">
        <f t="shared" si="152"/>
        <v>6</v>
      </c>
      <c r="P669">
        <f t="shared" si="152"/>
        <v>0</v>
      </c>
      <c r="Q669">
        <f t="shared" si="152"/>
        <v>12</v>
      </c>
      <c r="R669">
        <f t="shared" si="152"/>
        <v>62</v>
      </c>
      <c r="S669" s="29">
        <f t="shared" si="147"/>
        <v>0.2564866014461931</v>
      </c>
      <c r="T669" s="29">
        <f t="shared" si="148"/>
        <v>0.47809442790302</v>
      </c>
      <c r="U669" s="29">
        <f t="shared" si="149"/>
        <v>0.327217125382263</v>
      </c>
      <c r="V669" s="42">
        <f t="shared" si="137"/>
        <v>2616</v>
      </c>
      <c r="W669" s="28">
        <f t="shared" si="143"/>
        <v>1124</v>
      </c>
      <c r="X669" s="30">
        <f t="shared" si="150"/>
        <v>361.19672018348626</v>
      </c>
      <c r="Y669" s="31">
        <f t="shared" si="151"/>
        <v>5.337882564287974</v>
      </c>
    </row>
    <row r="670" spans="22:25" ht="15">
      <c r="V670" s="42"/>
      <c r="X670" s="28"/>
      <c r="Y670" s="28"/>
    </row>
    <row r="671" spans="1:25" ht="15.75">
      <c r="A671" s="32" t="s">
        <v>196</v>
      </c>
      <c r="C671" s="33" t="s">
        <v>127</v>
      </c>
      <c r="V671" s="42"/>
      <c r="X671" s="28"/>
      <c r="Y671" s="28"/>
    </row>
    <row r="672" spans="1:25" ht="15">
      <c r="A672" s="28">
        <v>1982</v>
      </c>
      <c r="B672" s="28">
        <v>102</v>
      </c>
      <c r="C672" s="28">
        <v>343</v>
      </c>
      <c r="D672" s="28">
        <v>38</v>
      </c>
      <c r="E672" s="28">
        <v>92</v>
      </c>
      <c r="F672" s="28">
        <v>23</v>
      </c>
      <c r="G672" s="28">
        <v>21</v>
      </c>
      <c r="H672" s="28">
        <v>2</v>
      </c>
      <c r="I672" s="28">
        <v>1</v>
      </c>
      <c r="J672" s="28">
        <v>24</v>
      </c>
      <c r="K672" s="28">
        <v>31</v>
      </c>
      <c r="L672" s="28">
        <v>7</v>
      </c>
      <c r="M672" s="28">
        <v>0</v>
      </c>
      <c r="N672" s="28">
        <v>0</v>
      </c>
      <c r="O672" s="28">
        <v>0</v>
      </c>
      <c r="P672" s="28">
        <v>6</v>
      </c>
      <c r="Q672" s="28">
        <v>0</v>
      </c>
      <c r="R672" s="28">
        <v>11</v>
      </c>
      <c r="S672" s="29">
        <f>E672/C672</f>
        <v>0.26822157434402333</v>
      </c>
      <c r="T672" s="29">
        <f>((I672*3)+(H672*2)+G672+E672)/C672</f>
        <v>0.3498542274052478</v>
      </c>
      <c r="U672" s="29">
        <f>(E672+J672+O672)/(C672+J672+O672+Q672)</f>
        <v>0.31607629427792916</v>
      </c>
      <c r="V672" s="42">
        <f t="shared" si="137"/>
        <v>373</v>
      </c>
      <c r="W672" s="28">
        <f t="shared" si="143"/>
        <v>120</v>
      </c>
      <c r="X672" s="30">
        <f>((E672+J672+O672-N672-R672)*(W672+(0.26*(J672+O672)+(0.52*(P672+Q672+M672))))/(C672+J672+O672+P672+Q672))</f>
        <v>36.41501340482574</v>
      </c>
      <c r="Y672" s="31">
        <f>(((X672*(3*1458))/162)/(C672-E672+P672+Q672+N672+R672))</f>
        <v>3.6686767236205036</v>
      </c>
    </row>
    <row r="673" spans="1:25" ht="15">
      <c r="A673" s="35">
        <v>1983</v>
      </c>
      <c r="B673" s="35">
        <v>59</v>
      </c>
      <c r="C673" s="35">
        <v>157</v>
      </c>
      <c r="D673" s="35">
        <v>11</v>
      </c>
      <c r="E673" s="35">
        <v>37</v>
      </c>
      <c r="F673" s="35">
        <v>10</v>
      </c>
      <c r="G673" s="35">
        <v>5</v>
      </c>
      <c r="H673" s="35">
        <v>0</v>
      </c>
      <c r="I673" s="35">
        <v>4</v>
      </c>
      <c r="J673" s="35">
        <v>2</v>
      </c>
      <c r="K673" s="35">
        <v>24</v>
      </c>
      <c r="L673" s="35">
        <v>3</v>
      </c>
      <c r="M673" s="35">
        <v>0</v>
      </c>
      <c r="N673" s="35">
        <v>0</v>
      </c>
      <c r="O673" s="35">
        <v>0</v>
      </c>
      <c r="P673" s="35">
        <v>0</v>
      </c>
      <c r="Q673" s="35">
        <v>0</v>
      </c>
      <c r="R673" s="35">
        <v>5</v>
      </c>
      <c r="S673" s="36">
        <f>E673/C673</f>
        <v>0.2356687898089172</v>
      </c>
      <c r="T673" s="36">
        <f>((I673*3)+(H673*2)+G673+E673)/C673</f>
        <v>0.34394904458598724</v>
      </c>
      <c r="U673" s="36">
        <f>(E673+J673+O673)/(C673+J673+O673+Q673)</f>
        <v>0.24528301886792453</v>
      </c>
      <c r="V673" s="35">
        <f t="shared" si="137"/>
        <v>159</v>
      </c>
      <c r="W673" s="35">
        <f t="shared" si="143"/>
        <v>54</v>
      </c>
      <c r="X673" s="37">
        <f>((E673+J673+O673-N673-R673)*(W673+(0.26*(J673+O673)+(0.52*(P673+Q673+M673))))/(C673+J673+O673+P673+Q673))</f>
        <v>11.658364779874214</v>
      </c>
      <c r="Y673" s="38">
        <f>(((X673*(3*1458))/162)/(C673-E673+P673+Q673+N673+R673))</f>
        <v>2.51820679245283</v>
      </c>
    </row>
    <row r="674" spans="1:25" ht="15">
      <c r="A674" s="28" t="s">
        <v>259</v>
      </c>
      <c r="B674" s="28">
        <f>SUM(B672:B673)</f>
        <v>161</v>
      </c>
      <c r="C674" s="28">
        <f aca="true" t="shared" si="153" ref="C674:R674">SUM(C672:C673)</f>
        <v>500</v>
      </c>
      <c r="D674" s="28">
        <f t="shared" si="153"/>
        <v>49</v>
      </c>
      <c r="E674" s="28">
        <f t="shared" si="153"/>
        <v>129</v>
      </c>
      <c r="F674" s="28">
        <f t="shared" si="153"/>
        <v>33</v>
      </c>
      <c r="G674" s="28">
        <f t="shared" si="153"/>
        <v>26</v>
      </c>
      <c r="H674" s="28">
        <f t="shared" si="153"/>
        <v>2</v>
      </c>
      <c r="I674" s="28">
        <f t="shared" si="153"/>
        <v>5</v>
      </c>
      <c r="J674" s="28">
        <f t="shared" si="153"/>
        <v>26</v>
      </c>
      <c r="K674" s="28">
        <f t="shared" si="153"/>
        <v>55</v>
      </c>
      <c r="L674" s="28">
        <f t="shared" si="153"/>
        <v>10</v>
      </c>
      <c r="M674" s="28">
        <f t="shared" si="153"/>
        <v>0</v>
      </c>
      <c r="N674" s="28">
        <f t="shared" si="153"/>
        <v>0</v>
      </c>
      <c r="O674" s="28">
        <f t="shared" si="153"/>
        <v>0</v>
      </c>
      <c r="P674" s="28">
        <f t="shared" si="153"/>
        <v>6</v>
      </c>
      <c r="Q674" s="28">
        <f t="shared" si="153"/>
        <v>0</v>
      </c>
      <c r="R674" s="28">
        <f t="shared" si="153"/>
        <v>16</v>
      </c>
      <c r="S674" s="29">
        <f>E674/C674</f>
        <v>0.258</v>
      </c>
      <c r="T674" s="29">
        <f>((I674*3)+(H674*2)+G674+E674)/C674</f>
        <v>0.348</v>
      </c>
      <c r="U674" s="29">
        <f>(E674+J674+O674)/(C674+J674+O674+Q674)</f>
        <v>0.2946768060836502</v>
      </c>
      <c r="V674" s="42">
        <f t="shared" si="137"/>
        <v>532</v>
      </c>
      <c r="W674" s="28">
        <f t="shared" si="143"/>
        <v>174</v>
      </c>
      <c r="X674" s="30">
        <f>((E674+J674+O674-N674-R674)*(W674+(0.26*(J674+O674)+(0.52*(P674+Q674+M674))))/(C674+J674+O674+P674+Q674))</f>
        <v>48.04383458646616</v>
      </c>
      <c r="Y674" s="31">
        <f>(((X674*(3*1458))/162)/(C674-E674+P674+Q674+N674+R674))</f>
        <v>3.3007214601388966</v>
      </c>
    </row>
    <row r="675" spans="22:25" ht="15">
      <c r="V675" s="42"/>
      <c r="X675" s="28"/>
      <c r="Y675" s="28"/>
    </row>
    <row r="676" spans="1:25" ht="15.75">
      <c r="A676" s="32" t="s">
        <v>197</v>
      </c>
      <c r="C676" s="59" t="s">
        <v>358</v>
      </c>
      <c r="G676" s="45" t="s">
        <v>294</v>
      </c>
      <c r="V676" s="42"/>
      <c r="X676" s="28"/>
      <c r="Y676" s="28"/>
    </row>
    <row r="677" spans="1:25" ht="15">
      <c r="A677" s="28">
        <v>1980</v>
      </c>
      <c r="B677" s="28">
        <v>159</v>
      </c>
      <c r="C677" s="28">
        <v>597</v>
      </c>
      <c r="D677" s="28">
        <v>59</v>
      </c>
      <c r="E677" s="28">
        <v>143</v>
      </c>
      <c r="F677" s="28">
        <v>53</v>
      </c>
      <c r="G677" s="28">
        <v>13</v>
      </c>
      <c r="H677" s="28">
        <v>10</v>
      </c>
      <c r="I677" s="28">
        <v>6</v>
      </c>
      <c r="J677" s="28">
        <v>33</v>
      </c>
      <c r="K677" s="28">
        <v>84</v>
      </c>
      <c r="L677" s="28">
        <v>1</v>
      </c>
      <c r="M677" s="28">
        <v>18</v>
      </c>
      <c r="N677" s="28">
        <v>11</v>
      </c>
      <c r="O677" s="28">
        <v>3</v>
      </c>
      <c r="P677" s="28">
        <v>0</v>
      </c>
      <c r="Q677" s="28">
        <v>8</v>
      </c>
      <c r="R677" s="28">
        <v>8</v>
      </c>
      <c r="S677" s="29">
        <f>E677/C677</f>
        <v>0.23953098827470687</v>
      </c>
      <c r="T677" s="29">
        <f>((I677*3)+(H677*2)+G677+E677)/C677</f>
        <v>0.3249581239530988</v>
      </c>
      <c r="U677" s="29">
        <f>(E677+J677+O677)/(C677+J677+O677+Q677)</f>
        <v>0.2792511700468019</v>
      </c>
      <c r="V677" s="42">
        <f t="shared" si="137"/>
        <v>641</v>
      </c>
      <c r="W677" s="28">
        <f t="shared" si="143"/>
        <v>194</v>
      </c>
      <c r="X677" s="30">
        <f>((E677+J677+O677-N677-R677)*(W677+(0.26*(J677+O677)+(0.52*(P677+Q677+M677))))/(C677+J677+O677+P677+Q677))</f>
        <v>54.135413416536664</v>
      </c>
      <c r="Y677" s="31">
        <f>(((X677*(3*1458))/162)/(C677-E677+P677+Q677+N677+R677))</f>
        <v>3.0387862000966526</v>
      </c>
    </row>
    <row r="678" spans="1:25" ht="15">
      <c r="A678" s="35">
        <v>1982</v>
      </c>
      <c r="B678" s="35">
        <v>21</v>
      </c>
      <c r="C678" s="35">
        <v>36</v>
      </c>
      <c r="D678" s="35">
        <v>6</v>
      </c>
      <c r="E678" s="35">
        <v>13</v>
      </c>
      <c r="F678" s="35">
        <v>9</v>
      </c>
      <c r="G678" s="35">
        <v>6</v>
      </c>
      <c r="H678" s="35">
        <v>0</v>
      </c>
      <c r="I678" s="35">
        <v>1</v>
      </c>
      <c r="J678" s="35">
        <v>0</v>
      </c>
      <c r="K678" s="35">
        <v>8</v>
      </c>
      <c r="L678" s="35">
        <v>0</v>
      </c>
      <c r="M678" s="35">
        <v>0</v>
      </c>
      <c r="N678" s="35">
        <v>0</v>
      </c>
      <c r="O678" s="35">
        <v>0</v>
      </c>
      <c r="P678" s="35">
        <v>1</v>
      </c>
      <c r="Q678" s="35">
        <v>2</v>
      </c>
      <c r="R678" s="35">
        <v>0</v>
      </c>
      <c r="S678" s="36">
        <f>E678/C678</f>
        <v>0.3611111111111111</v>
      </c>
      <c r="T678" s="36">
        <f>((I678*3)+(H678*2)+G678+E678)/C678</f>
        <v>0.6111111111111112</v>
      </c>
      <c r="U678" s="36">
        <f>(E678+J678+O678)/(C678+J678+O678+Q678)</f>
        <v>0.34210526315789475</v>
      </c>
      <c r="V678" s="35">
        <f t="shared" si="137"/>
        <v>39</v>
      </c>
      <c r="W678" s="35">
        <f t="shared" si="143"/>
        <v>22</v>
      </c>
      <c r="X678" s="37">
        <f>((E678+J678+O678-N678-R678)*(W678+(0.26*(J678+O678)+(0.52*(P678+Q678+M678))))/(C678+J678+O678+P678+Q678))</f>
        <v>7.853333333333333</v>
      </c>
      <c r="Y678" s="38">
        <f>(((X678*(3*1458))/162)/(C678-E678+P678+Q678+N678+R678))</f>
        <v>8.155384615384614</v>
      </c>
    </row>
    <row r="679" spans="1:25" ht="15">
      <c r="A679" s="28" t="s">
        <v>259</v>
      </c>
      <c r="B679" s="28">
        <f>SUM(B677:B678)</f>
        <v>180</v>
      </c>
      <c r="C679" s="28">
        <f aca="true" t="shared" si="154" ref="C679:R679">SUM(C677:C678)</f>
        <v>633</v>
      </c>
      <c r="D679" s="28">
        <f t="shared" si="154"/>
        <v>65</v>
      </c>
      <c r="E679" s="28">
        <f t="shared" si="154"/>
        <v>156</v>
      </c>
      <c r="F679" s="28">
        <f t="shared" si="154"/>
        <v>62</v>
      </c>
      <c r="G679" s="28">
        <f t="shared" si="154"/>
        <v>19</v>
      </c>
      <c r="H679" s="28">
        <f t="shared" si="154"/>
        <v>10</v>
      </c>
      <c r="I679" s="28">
        <f t="shared" si="154"/>
        <v>7</v>
      </c>
      <c r="J679" s="28">
        <f t="shared" si="154"/>
        <v>33</v>
      </c>
      <c r="K679" s="28">
        <f t="shared" si="154"/>
        <v>92</v>
      </c>
      <c r="L679" s="28">
        <f t="shared" si="154"/>
        <v>1</v>
      </c>
      <c r="M679" s="28">
        <f t="shared" si="154"/>
        <v>18</v>
      </c>
      <c r="N679" s="28">
        <f t="shared" si="154"/>
        <v>11</v>
      </c>
      <c r="O679" s="28">
        <f t="shared" si="154"/>
        <v>3</v>
      </c>
      <c r="P679" s="28">
        <f t="shared" si="154"/>
        <v>1</v>
      </c>
      <c r="Q679" s="28">
        <f t="shared" si="154"/>
        <v>10</v>
      </c>
      <c r="R679" s="28">
        <f t="shared" si="154"/>
        <v>8</v>
      </c>
      <c r="S679" s="29">
        <f>E679/C679</f>
        <v>0.24644549763033174</v>
      </c>
      <c r="T679" s="29">
        <f>((I679*3)+(H679*2)+G679+E679)/C679</f>
        <v>0.3412322274881517</v>
      </c>
      <c r="U679" s="29">
        <f>(E679+J679+O679)/(C679+J679+O679+Q679)</f>
        <v>0.28276877761413843</v>
      </c>
      <c r="V679" s="42">
        <f t="shared" si="137"/>
        <v>680</v>
      </c>
      <c r="W679" s="28">
        <f t="shared" si="143"/>
        <v>216</v>
      </c>
      <c r="X679" s="30">
        <f>((E679+J679+O679-N679-R679)*(W679+(0.26*(J679+O679)+(0.52*(P679+Q679+M679))))/(C679+J679+O679+P679+Q679))</f>
        <v>61.170764705882355</v>
      </c>
      <c r="Y679" s="31">
        <f>(((X679*(3*1458))/162)/(C679-E679+P679+Q679+N679+R679))</f>
        <v>3.257614688478942</v>
      </c>
    </row>
    <row r="680" spans="22:25" ht="15">
      <c r="V680" s="42"/>
      <c r="X680" s="28"/>
      <c r="Y680" s="28"/>
    </row>
    <row r="681" spans="1:25" ht="15.75">
      <c r="A681" s="32" t="s">
        <v>198</v>
      </c>
      <c r="C681" s="33">
        <v>1982</v>
      </c>
      <c r="V681" s="42"/>
      <c r="X681" s="28"/>
      <c r="Y681" s="28"/>
    </row>
    <row r="682" spans="1:25" ht="15">
      <c r="A682" s="28">
        <v>1982</v>
      </c>
      <c r="B682" s="28">
        <v>124</v>
      </c>
      <c r="C682" s="28">
        <v>380</v>
      </c>
      <c r="D682" s="28">
        <v>46</v>
      </c>
      <c r="E682" s="28">
        <v>115</v>
      </c>
      <c r="F682" s="28">
        <v>48</v>
      </c>
      <c r="G682" s="28">
        <v>20</v>
      </c>
      <c r="H682" s="28">
        <v>6</v>
      </c>
      <c r="I682" s="28">
        <v>6</v>
      </c>
      <c r="J682" s="28">
        <v>39</v>
      </c>
      <c r="K682" s="28">
        <v>71</v>
      </c>
      <c r="L682" s="28">
        <v>14</v>
      </c>
      <c r="M682" s="28">
        <v>2</v>
      </c>
      <c r="N682" s="28">
        <v>2</v>
      </c>
      <c r="O682" s="28">
        <v>1</v>
      </c>
      <c r="P682" s="28">
        <v>4</v>
      </c>
      <c r="Q682" s="28">
        <v>1</v>
      </c>
      <c r="R682" s="28">
        <v>6</v>
      </c>
      <c r="S682" s="29">
        <f>E682/C682</f>
        <v>0.3026315789473684</v>
      </c>
      <c r="T682" s="29">
        <f>((I682*3)+(H682*2)+G682+E682)/C682</f>
        <v>0.4342105263157895</v>
      </c>
      <c r="U682" s="29">
        <f>(E682+J682+O682)/(C682+J682+O682+Q682)</f>
        <v>0.3681710213776722</v>
      </c>
      <c r="V682" s="42">
        <f>(C682+J682+O682+P682+Q682)</f>
        <v>425</v>
      </c>
      <c r="W682" s="28">
        <f t="shared" si="143"/>
        <v>165</v>
      </c>
      <c r="X682" s="30">
        <f>((E682+J682+O682-N682-R682)*(W682+(0.26*(J682+O682)+(0.52*(P682+Q682+M682))))/(C682+J682+O682+P682+Q682))</f>
        <v>61.92677647058823</v>
      </c>
      <c r="Y682" s="31">
        <f>(((X682*(3*1458))/162)/(C682-E682+P682+Q682+N682+R682))</f>
        <v>6.014471096064325</v>
      </c>
    </row>
    <row r="683" spans="22:25" ht="15">
      <c r="V683" s="42"/>
      <c r="X683" s="28"/>
      <c r="Y683" s="28"/>
    </row>
    <row r="684" spans="1:25" ht="15.75">
      <c r="A684" s="32" t="s">
        <v>199</v>
      </c>
      <c r="C684" s="33" t="s">
        <v>200</v>
      </c>
      <c r="V684" s="42"/>
      <c r="X684" s="28"/>
      <c r="Y684" s="28"/>
    </row>
    <row r="685" spans="1:25" ht="15">
      <c r="A685" s="28">
        <v>2007</v>
      </c>
      <c r="B685" s="28">
        <v>56</v>
      </c>
      <c r="C685" s="28">
        <v>84</v>
      </c>
      <c r="D685" s="28">
        <v>13</v>
      </c>
      <c r="E685" s="28">
        <v>22</v>
      </c>
      <c r="F685" s="28">
        <v>11</v>
      </c>
      <c r="G685" s="28">
        <v>4</v>
      </c>
      <c r="H685" s="28">
        <v>2</v>
      </c>
      <c r="I685" s="28">
        <v>3</v>
      </c>
      <c r="J685" s="28">
        <v>1</v>
      </c>
      <c r="K685" s="28">
        <v>19</v>
      </c>
      <c r="L685" s="28">
        <v>2</v>
      </c>
      <c r="M685" s="28">
        <v>2</v>
      </c>
      <c r="N685" s="28">
        <v>0</v>
      </c>
      <c r="O685" s="28">
        <v>2</v>
      </c>
      <c r="P685" s="28">
        <v>0</v>
      </c>
      <c r="Q685" s="28">
        <v>2</v>
      </c>
      <c r="R685" s="28">
        <v>0</v>
      </c>
      <c r="S685" s="29">
        <f>E685/C685</f>
        <v>0.2619047619047619</v>
      </c>
      <c r="T685" s="29">
        <f>((I685*3)+(H685*2)+G685+E685)/C685</f>
        <v>0.4642857142857143</v>
      </c>
      <c r="U685" s="29">
        <f>(E685+J685+O685)/(C685+J685+O685+Q685)</f>
        <v>0.2808988764044944</v>
      </c>
      <c r="V685" s="42">
        <f>(C685+J685+O685+P685+Q685)</f>
        <v>89</v>
      </c>
      <c r="W685" s="28">
        <f t="shared" si="143"/>
        <v>39</v>
      </c>
      <c r="X685" s="30">
        <f>((E685+J685+O685-N685-R685)*(W685+(0.26*(J685+O685)+(0.52*(P685+Q685+M685))))/(C685+J685+O685+P685+Q685))</f>
        <v>11.758426966292134</v>
      </c>
      <c r="Y685" s="31">
        <f>(((X685*(3*1458))/162)/(C685-E685+P685+Q685+N685+R685))</f>
        <v>4.9605863764044935</v>
      </c>
    </row>
    <row r="686" spans="1:25" ht="15">
      <c r="A686" s="42">
        <v>2008</v>
      </c>
      <c r="B686" s="42">
        <v>113</v>
      </c>
      <c r="C686" s="42">
        <v>360</v>
      </c>
      <c r="D686" s="42">
        <v>49</v>
      </c>
      <c r="E686" s="42">
        <v>85</v>
      </c>
      <c r="F686" s="42">
        <v>54</v>
      </c>
      <c r="G686" s="42">
        <v>14</v>
      </c>
      <c r="H686" s="42">
        <v>1</v>
      </c>
      <c r="I686" s="42">
        <v>16</v>
      </c>
      <c r="J686" s="42">
        <v>42</v>
      </c>
      <c r="K686" s="42">
        <v>88</v>
      </c>
      <c r="L686" s="42">
        <v>3</v>
      </c>
      <c r="M686" s="42">
        <v>15</v>
      </c>
      <c r="N686" s="42">
        <v>4</v>
      </c>
      <c r="O686" s="42">
        <v>4</v>
      </c>
      <c r="P686" s="42">
        <v>0</v>
      </c>
      <c r="Q686" s="42">
        <v>3</v>
      </c>
      <c r="R686" s="42">
        <v>3</v>
      </c>
      <c r="S686" s="46">
        <f>E686/C686</f>
        <v>0.2361111111111111</v>
      </c>
      <c r="T686" s="46">
        <f>((I686*3)+(H686*2)+G686+E686)/C686</f>
        <v>0.41388888888888886</v>
      </c>
      <c r="U686" s="46">
        <f>(E686+J686+O686)/(C686+J686+O686+Q686)</f>
        <v>0.3202933985330073</v>
      </c>
      <c r="V686" s="42">
        <f>(C686+J686+O686+P686+Q686)</f>
        <v>409</v>
      </c>
      <c r="W686" s="42">
        <f t="shared" si="143"/>
        <v>149</v>
      </c>
      <c r="X686" s="47">
        <f>((E686+J686+O686-N686-R686)*(W686+(0.26*(J686+O686)+(0.52*(P686+Q686+M686))))/(C686+J686+O686+P686+Q686))</f>
        <v>51.63735941320294</v>
      </c>
      <c r="Y686" s="48">
        <f>(((X686*(3*1458))/162)/(C686-E686+P686+Q686+N686+R686))</f>
        <v>4.8919603654613315</v>
      </c>
    </row>
    <row r="687" spans="1:25" ht="15">
      <c r="A687" s="42">
        <v>2009</v>
      </c>
      <c r="B687" s="42">
        <v>160</v>
      </c>
      <c r="C687" s="42">
        <v>600</v>
      </c>
      <c r="D687" s="42">
        <v>88</v>
      </c>
      <c r="E687" s="42">
        <v>159</v>
      </c>
      <c r="F687" s="42">
        <v>102</v>
      </c>
      <c r="G687" s="42">
        <v>44</v>
      </c>
      <c r="H687" s="42">
        <v>3</v>
      </c>
      <c r="I687" s="42">
        <v>23</v>
      </c>
      <c r="J687" s="42">
        <v>41</v>
      </c>
      <c r="K687" s="42">
        <v>94</v>
      </c>
      <c r="L687" s="42">
        <v>0</v>
      </c>
      <c r="M687" s="42">
        <v>21</v>
      </c>
      <c r="N687" s="42">
        <v>7</v>
      </c>
      <c r="O687" s="42">
        <v>15</v>
      </c>
      <c r="P687" s="42">
        <v>15</v>
      </c>
      <c r="Q687" s="42">
        <v>4</v>
      </c>
      <c r="R687" s="42">
        <v>13</v>
      </c>
      <c r="S687" s="46">
        <f>E687/C687</f>
        <v>0.265</v>
      </c>
      <c r="T687" s="46">
        <f>((I687*3)+(H687*2)+G687+E687)/C687</f>
        <v>0.4633333333333333</v>
      </c>
      <c r="U687" s="46">
        <f>(E687+J687+O687)/(C687+J687+O687+Q687)</f>
        <v>0.32575757575757575</v>
      </c>
      <c r="V687" s="42">
        <f>(C687+J687+O687+P687+Q687)</f>
        <v>675</v>
      </c>
      <c r="W687" s="42">
        <f>E687+G687+(H687*2)+(I687*3)</f>
        <v>278</v>
      </c>
      <c r="X687" s="47">
        <f>((E687+J687+O687-N687-R687)*(W687+(0.26*(J687+O687)+(0.52*(P687+Q687+M687))))/(C687+J687+O687+P687+Q687))</f>
        <v>90.52622222222223</v>
      </c>
      <c r="Y687" s="48">
        <f>(((X687*(3*1458))/162)/(C687-E687+P687+Q687+N687+R687))</f>
        <v>5.092100000000001</v>
      </c>
    </row>
    <row r="688" spans="1:25" ht="15">
      <c r="A688" s="42">
        <v>2010</v>
      </c>
      <c r="B688" s="42">
        <v>150</v>
      </c>
      <c r="C688" s="42">
        <v>483</v>
      </c>
      <c r="D688" s="42">
        <v>78</v>
      </c>
      <c r="E688" s="42">
        <v>125</v>
      </c>
      <c r="F688" s="42">
        <v>76</v>
      </c>
      <c r="G688" s="42">
        <v>30</v>
      </c>
      <c r="H688" s="42">
        <v>2</v>
      </c>
      <c r="I688" s="42">
        <v>21</v>
      </c>
      <c r="J688" s="42">
        <v>87</v>
      </c>
      <c r="K688" s="42">
        <v>86</v>
      </c>
      <c r="L688" s="42">
        <v>0</v>
      </c>
      <c r="M688" s="42">
        <v>20</v>
      </c>
      <c r="N688" s="42">
        <v>6</v>
      </c>
      <c r="O688" s="42">
        <v>11</v>
      </c>
      <c r="P688" s="42">
        <v>10</v>
      </c>
      <c r="Q688" s="42">
        <v>3</v>
      </c>
      <c r="R688" s="42">
        <v>10</v>
      </c>
      <c r="S688" s="46">
        <f>E688/C688</f>
        <v>0.2587991718426501</v>
      </c>
      <c r="T688" s="46">
        <f>((I688*3)+(H688*2)+G688+E688)/C688</f>
        <v>0.45962732919254656</v>
      </c>
      <c r="U688" s="46">
        <f>(E688+J688+O688)/(C688+J688+O688+Q688)</f>
        <v>0.3818493150684932</v>
      </c>
      <c r="V688" s="42">
        <f>(C688+J688+O688+P688+Q688)</f>
        <v>594</v>
      </c>
      <c r="W688" s="42">
        <f>E688+G688+(H688*2)+(I688*3)</f>
        <v>222</v>
      </c>
      <c r="X688" s="47">
        <f>((E688+J688+O688-N688-R688)*(W688+(0.26*(J688+O688)+(0.52*(P688+Q688+M688))))/(C688+J688+O688+P688+Q688))</f>
        <v>92.2230303030303</v>
      </c>
      <c r="Y688" s="48">
        <f>(((X688*(3*1458))/162)/(C688-E688+P688+Q688+N688+R688))</f>
        <v>6.4341649048625795</v>
      </c>
    </row>
    <row r="689" spans="1:25" ht="15">
      <c r="A689" s="35">
        <v>2011</v>
      </c>
      <c r="B689" s="35"/>
      <c r="C689" s="35"/>
      <c r="D689" s="35"/>
      <c r="E689" s="35"/>
      <c r="F689" s="35"/>
      <c r="G689" s="35" t="s">
        <v>297</v>
      </c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6"/>
      <c r="T689" s="36"/>
      <c r="U689" s="36"/>
      <c r="V689" s="35"/>
      <c r="W689" s="35"/>
      <c r="X689" s="37"/>
      <c r="Y689" s="38"/>
    </row>
    <row r="690" spans="1:25" ht="15">
      <c r="A690" s="42" t="s">
        <v>259</v>
      </c>
      <c r="B690" s="42">
        <f>SUM(B685:B688)</f>
        <v>479</v>
      </c>
      <c r="C690" s="42">
        <f aca="true" t="shared" si="155" ref="C690:R690">SUM(C685:C688)</f>
        <v>1527</v>
      </c>
      <c r="D690" s="42">
        <f t="shared" si="155"/>
        <v>228</v>
      </c>
      <c r="E690" s="42">
        <f t="shared" si="155"/>
        <v>391</v>
      </c>
      <c r="F690" s="42">
        <f t="shared" si="155"/>
        <v>243</v>
      </c>
      <c r="G690" s="42">
        <f t="shared" si="155"/>
        <v>92</v>
      </c>
      <c r="H690" s="42">
        <f t="shared" si="155"/>
        <v>8</v>
      </c>
      <c r="I690" s="42">
        <f t="shared" si="155"/>
        <v>63</v>
      </c>
      <c r="J690" s="42">
        <f t="shared" si="155"/>
        <v>171</v>
      </c>
      <c r="K690" s="42">
        <f t="shared" si="155"/>
        <v>287</v>
      </c>
      <c r="L690" s="42">
        <f t="shared" si="155"/>
        <v>5</v>
      </c>
      <c r="M690" s="42">
        <f t="shared" si="155"/>
        <v>58</v>
      </c>
      <c r="N690" s="42">
        <f t="shared" si="155"/>
        <v>17</v>
      </c>
      <c r="O690" s="42">
        <f t="shared" si="155"/>
        <v>32</v>
      </c>
      <c r="P690" s="42">
        <f t="shared" si="155"/>
        <v>25</v>
      </c>
      <c r="Q690" s="42">
        <f t="shared" si="155"/>
        <v>12</v>
      </c>
      <c r="R690" s="42">
        <f t="shared" si="155"/>
        <v>26</v>
      </c>
      <c r="S690" s="46">
        <f>E690/C690</f>
        <v>0.25605762933857235</v>
      </c>
      <c r="T690" s="46">
        <f>((I690*3)+(H690*2)+G690+E690)/C690</f>
        <v>0.45055664702030124</v>
      </c>
      <c r="U690" s="46">
        <f>(E690+J690+O690)/(C690+J690+O690+Q690)</f>
        <v>0.3409873708381171</v>
      </c>
      <c r="V690" s="42">
        <f>(C690+J690+O690+P690+Q690)</f>
        <v>1767</v>
      </c>
      <c r="W690" s="42">
        <f>E690+G690+(H690*2)+(I690*3)</f>
        <v>688</v>
      </c>
      <c r="X690" s="47">
        <f>((E690+J690+O690-N690-R690)*(W690+(0.26*(J690+O690)+(0.52*(P690+Q690+M690))))/(C690+J690+O690+P690+Q690))</f>
        <v>246.40021505376347</v>
      </c>
      <c r="Y690" s="48">
        <f>(((X690*(3*1458))/162)/(C690-E690+P690+Q690+N690+R690))</f>
        <v>5.471057406621393</v>
      </c>
    </row>
    <row r="691" spans="1:25" ht="15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42"/>
      <c r="X691" s="28"/>
      <c r="Y691" s="28"/>
    </row>
    <row r="692" spans="1:25" ht="15.75">
      <c r="A692" s="32" t="s">
        <v>201</v>
      </c>
      <c r="C692" s="27" t="s">
        <v>163</v>
      </c>
      <c r="G692" s="45" t="s">
        <v>294</v>
      </c>
      <c r="V692" s="42"/>
      <c r="X692" s="28"/>
      <c r="Y692" s="28"/>
    </row>
    <row r="693" spans="1:25" ht="15">
      <c r="A693" s="28">
        <v>1982</v>
      </c>
      <c r="B693" s="28">
        <v>54</v>
      </c>
      <c r="C693" s="28">
        <v>9</v>
      </c>
      <c r="D693" s="28">
        <v>1</v>
      </c>
      <c r="E693" s="28">
        <v>3</v>
      </c>
      <c r="F693" s="28">
        <v>0</v>
      </c>
      <c r="G693" s="28">
        <v>0</v>
      </c>
      <c r="H693" s="28">
        <v>0</v>
      </c>
      <c r="I693" s="28">
        <v>0</v>
      </c>
      <c r="J693" s="28">
        <v>0</v>
      </c>
      <c r="K693" s="28">
        <v>0</v>
      </c>
      <c r="L693" s="28">
        <v>0</v>
      </c>
      <c r="M693" s="28">
        <v>0</v>
      </c>
      <c r="N693" s="28">
        <v>0</v>
      </c>
      <c r="O693" s="28">
        <v>0</v>
      </c>
      <c r="P693" s="28">
        <v>0</v>
      </c>
      <c r="Q693" s="28">
        <v>0</v>
      </c>
      <c r="R693" s="28">
        <v>0</v>
      </c>
      <c r="S693" s="29">
        <f>E693/C693</f>
        <v>0.3333333333333333</v>
      </c>
      <c r="T693" s="29">
        <f>((I693*3)+(H693*2)+G693+E693)/C693</f>
        <v>0.3333333333333333</v>
      </c>
      <c r="U693" s="29">
        <f>(E693+J693+O693)/(C693+J693+O693+Q693)</f>
        <v>0.3333333333333333</v>
      </c>
      <c r="V693" s="42">
        <f>(C693+J693+O693+P693+Q693)</f>
        <v>9</v>
      </c>
      <c r="W693" s="28">
        <f t="shared" si="143"/>
        <v>3</v>
      </c>
      <c r="X693" s="30">
        <f>((E693+J693+O693-N693-R693)*(W693+(0.26*(J693+O693)+(0.52*(P693+Q693+M693))))/(C693+J693+O693+P693+Q693))</f>
        <v>1</v>
      </c>
      <c r="Y693" s="31">
        <f>(((X693*(3*1458))/162)/(C693-E693+P693+Q693+N693+R693))</f>
        <v>4.5</v>
      </c>
    </row>
    <row r="694" spans="1:22" ht="15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9"/>
      <c r="T694" s="29"/>
      <c r="U694" s="29"/>
      <c r="V694" s="42"/>
    </row>
    <row r="695" spans="1:22" ht="15.75">
      <c r="A695" s="32" t="s">
        <v>202</v>
      </c>
      <c r="B695" s="28"/>
      <c r="C695" s="27">
        <v>1981</v>
      </c>
      <c r="D695" s="28"/>
      <c r="E695" s="28"/>
      <c r="F695" s="28"/>
      <c r="G695" s="44" t="s">
        <v>294</v>
      </c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9"/>
      <c r="T695" s="29"/>
      <c r="U695" s="29"/>
      <c r="V695" s="42"/>
    </row>
    <row r="696" spans="22:25" ht="15">
      <c r="V696" s="42"/>
      <c r="X696" s="28"/>
      <c r="Y696" s="28"/>
    </row>
    <row r="697" spans="1:25" ht="15.75">
      <c r="A697" s="32" t="s">
        <v>203</v>
      </c>
      <c r="C697" s="27" t="s">
        <v>129</v>
      </c>
      <c r="V697" s="42"/>
      <c r="X697" s="28"/>
      <c r="Y697" s="28"/>
    </row>
    <row r="698" spans="1:25" ht="15">
      <c r="A698" s="28">
        <v>2008</v>
      </c>
      <c r="B698" s="28">
        <v>31</v>
      </c>
      <c r="C698" s="28">
        <v>67</v>
      </c>
      <c r="D698" s="28">
        <v>4</v>
      </c>
      <c r="E698" s="28">
        <v>14</v>
      </c>
      <c r="F698" s="28">
        <v>9</v>
      </c>
      <c r="G698" s="28">
        <v>4</v>
      </c>
      <c r="H698" s="28">
        <v>0</v>
      </c>
      <c r="I698" s="28">
        <v>2</v>
      </c>
      <c r="J698" s="28">
        <v>4</v>
      </c>
      <c r="K698" s="28">
        <v>15</v>
      </c>
      <c r="L698" s="28">
        <v>2</v>
      </c>
      <c r="M698" s="28">
        <v>0</v>
      </c>
      <c r="N698" s="28">
        <v>0</v>
      </c>
      <c r="O698" s="28">
        <v>0</v>
      </c>
      <c r="P698" s="28">
        <v>2</v>
      </c>
      <c r="Q698" s="28">
        <v>1</v>
      </c>
      <c r="R698" s="28">
        <v>0</v>
      </c>
      <c r="S698" s="29">
        <f>E698/C698</f>
        <v>0.208955223880597</v>
      </c>
      <c r="T698" s="29">
        <f>((I698*3)+(H698*2)+G698+E698)/C698</f>
        <v>0.3582089552238806</v>
      </c>
      <c r="U698" s="29">
        <f>(E698+J698+O698)/(C698+J698+O698+Q698)</f>
        <v>0.25</v>
      </c>
      <c r="V698" s="42">
        <f>(C698+J698+O698+P698+Q698)</f>
        <v>74</v>
      </c>
      <c r="W698" s="28">
        <f>E698+G698+(H698*2)+(I698*3)</f>
        <v>24</v>
      </c>
      <c r="X698" s="30">
        <f>((E698+J698+O698-N698-R698)*(W698+(0.26*(J698+O698)+(0.52*(P698+Q698+M698))))/(C698+J698+O698+P698+Q698))</f>
        <v>6.47027027027027</v>
      </c>
      <c r="Y698" s="31">
        <f>(((X698*(3*1458))/162)/(C698-E698+P698+Q698+N698+R698))</f>
        <v>3.1195945945945946</v>
      </c>
    </row>
    <row r="699" spans="1:25" ht="15">
      <c r="A699" s="35">
        <v>2009</v>
      </c>
      <c r="B699" s="35">
        <v>24</v>
      </c>
      <c r="C699" s="35">
        <v>61</v>
      </c>
      <c r="D699" s="35">
        <v>22</v>
      </c>
      <c r="E699" s="35">
        <v>20</v>
      </c>
      <c r="F699" s="35">
        <v>18</v>
      </c>
      <c r="G699" s="35">
        <v>1</v>
      </c>
      <c r="H699" s="35">
        <v>1</v>
      </c>
      <c r="I699" s="35">
        <v>10</v>
      </c>
      <c r="J699" s="35">
        <v>15</v>
      </c>
      <c r="K699" s="35">
        <v>11</v>
      </c>
      <c r="L699" s="35">
        <v>0</v>
      </c>
      <c r="M699" s="35">
        <v>0</v>
      </c>
      <c r="N699" s="35">
        <v>0</v>
      </c>
      <c r="O699" s="35">
        <v>1</v>
      </c>
      <c r="P699" s="35">
        <v>0</v>
      </c>
      <c r="Q699" s="35">
        <v>0</v>
      </c>
      <c r="R699" s="35">
        <v>4</v>
      </c>
      <c r="S699" s="36">
        <f>E699/C699</f>
        <v>0.32786885245901637</v>
      </c>
      <c r="T699" s="36">
        <f>((I699*3)+(H699*2)+G699+E699)/C699</f>
        <v>0.8688524590163934</v>
      </c>
      <c r="U699" s="36">
        <f>(E699+J699+O699)/(C699+J699+O699+Q699)</f>
        <v>0.4675324675324675</v>
      </c>
      <c r="V699" s="35">
        <f>(C699+J699+O699+P699+Q699)</f>
        <v>77</v>
      </c>
      <c r="W699" s="35">
        <f>E699+G699+(H699*2)+(I699*3)</f>
        <v>53</v>
      </c>
      <c r="X699" s="37">
        <f>((E699+J699+O699-N699-R699)*(W699+(0.26*(J699+O699)+(0.52*(P699+Q699+M699))))/(C699+J699+O699+P699+Q699))</f>
        <v>23.754805194805193</v>
      </c>
      <c r="Y699" s="38">
        <f>(((X699*(3*1458))/162)/(C699-E699+P699+Q699+N699+R699))</f>
        <v>14.252883116883115</v>
      </c>
    </row>
    <row r="700" spans="1:25" ht="15">
      <c r="A700" s="28" t="s">
        <v>259</v>
      </c>
      <c r="B700" s="28">
        <f>SUM(B698:B699)</f>
        <v>55</v>
      </c>
      <c r="C700" s="28">
        <f aca="true" t="shared" si="156" ref="C700:R700">SUM(C698:C699)</f>
        <v>128</v>
      </c>
      <c r="D700" s="28">
        <f t="shared" si="156"/>
        <v>26</v>
      </c>
      <c r="E700" s="28">
        <f t="shared" si="156"/>
        <v>34</v>
      </c>
      <c r="F700" s="28">
        <f t="shared" si="156"/>
        <v>27</v>
      </c>
      <c r="G700" s="28">
        <f t="shared" si="156"/>
        <v>5</v>
      </c>
      <c r="H700" s="28">
        <f t="shared" si="156"/>
        <v>1</v>
      </c>
      <c r="I700" s="28">
        <f t="shared" si="156"/>
        <v>12</v>
      </c>
      <c r="J700" s="28">
        <f t="shared" si="156"/>
        <v>19</v>
      </c>
      <c r="K700" s="28">
        <f t="shared" si="156"/>
        <v>26</v>
      </c>
      <c r="L700" s="28">
        <f t="shared" si="156"/>
        <v>2</v>
      </c>
      <c r="M700" s="28">
        <f t="shared" si="156"/>
        <v>0</v>
      </c>
      <c r="N700" s="28">
        <f t="shared" si="156"/>
        <v>0</v>
      </c>
      <c r="O700" s="28">
        <f t="shared" si="156"/>
        <v>1</v>
      </c>
      <c r="P700" s="28">
        <f t="shared" si="156"/>
        <v>2</v>
      </c>
      <c r="Q700" s="28">
        <f t="shared" si="156"/>
        <v>1</v>
      </c>
      <c r="R700" s="28">
        <f t="shared" si="156"/>
        <v>4</v>
      </c>
      <c r="S700" s="29">
        <f>E700/C700</f>
        <v>0.265625</v>
      </c>
      <c r="T700" s="29">
        <f>((I700*3)+(H700*2)+G700+E700)/C700</f>
        <v>0.6015625</v>
      </c>
      <c r="U700" s="29">
        <f>(E700+J700+O700)/(C700+J700+O700+Q700)</f>
        <v>0.3624161073825503</v>
      </c>
      <c r="V700" s="42">
        <f>(C700+J700+O700+P700+Q700)</f>
        <v>151</v>
      </c>
      <c r="W700" s="28">
        <f>E700+G700+(H700*2)+(I700*3)</f>
        <v>77</v>
      </c>
      <c r="X700" s="30">
        <f>((E700+J700+O700-N700-R700)*(W700+(0.26*(J700+O700)+(0.52*(P700+Q700+M700))))/(C700+J700+O700+P700+Q700))</f>
        <v>27.735099337748345</v>
      </c>
      <c r="Y700" s="31">
        <f>(((X700*(3*1458))/162)/(C700-E700+P700+Q700+N700+R700))</f>
        <v>7.414333486328765</v>
      </c>
    </row>
    <row r="701" spans="22:25" ht="15">
      <c r="V701" s="42"/>
      <c r="X701" s="28"/>
      <c r="Y701" s="28"/>
    </row>
    <row r="702" spans="1:25" ht="15.75">
      <c r="A702" s="32" t="s">
        <v>204</v>
      </c>
      <c r="C702" s="27">
        <v>1989</v>
      </c>
      <c r="V702" s="42"/>
      <c r="X702" s="28"/>
      <c r="Y702" s="28"/>
    </row>
    <row r="703" spans="1:25" ht="15">
      <c r="A703" s="28">
        <v>1989</v>
      </c>
      <c r="B703" s="28">
        <v>60</v>
      </c>
      <c r="C703" s="28">
        <v>148</v>
      </c>
      <c r="D703" s="28">
        <v>13</v>
      </c>
      <c r="E703" s="28">
        <v>31</v>
      </c>
      <c r="F703" s="28">
        <v>14</v>
      </c>
      <c r="G703" s="28">
        <v>6</v>
      </c>
      <c r="H703" s="28">
        <v>4</v>
      </c>
      <c r="I703" s="28">
        <v>1</v>
      </c>
      <c r="J703" s="28">
        <v>7</v>
      </c>
      <c r="K703" s="28">
        <v>13</v>
      </c>
      <c r="L703" s="28">
        <v>0</v>
      </c>
      <c r="M703" s="28">
        <v>0</v>
      </c>
      <c r="N703" s="28">
        <v>1</v>
      </c>
      <c r="O703" s="28">
        <v>3</v>
      </c>
      <c r="P703" s="28">
        <v>0</v>
      </c>
      <c r="Q703" s="28">
        <v>0</v>
      </c>
      <c r="R703" s="28">
        <v>8</v>
      </c>
      <c r="S703" s="29">
        <f>E703/C703</f>
        <v>0.20945945945945946</v>
      </c>
      <c r="T703" s="29">
        <f>(I703*3+H703*2+G703+E703)/C703</f>
        <v>0.32432432432432434</v>
      </c>
      <c r="U703" s="29">
        <f>(E703+J703+O703)/(C703+J703+O703+Q703)</f>
        <v>0.25949367088607594</v>
      </c>
      <c r="V703" s="42">
        <f>(C703+J703+O703+P703+Q703)</f>
        <v>158</v>
      </c>
      <c r="W703" s="28">
        <f>E703+G703+(H703*2)+(I703*3)</f>
        <v>48</v>
      </c>
      <c r="X703" s="30">
        <f>((E703+J703+O703-N703-R703)*(W703+(0.26*(J703+O703)+(0.52*(P703+Q703+M703))))/(C703+J703+O703+P703+Q703))</f>
        <v>10.248101265822784</v>
      </c>
      <c r="Y703" s="31">
        <f>(((X703*(3*1458))/162)/(C703-E703+P703+Q703+N703+R703))</f>
        <v>2.196021699819168</v>
      </c>
    </row>
    <row r="704" spans="22:25" ht="15">
      <c r="V704" s="42"/>
      <c r="X704" s="28"/>
      <c r="Y704" s="28"/>
    </row>
    <row r="705" spans="1:25" ht="15.75">
      <c r="A705" s="32" t="s">
        <v>205</v>
      </c>
      <c r="C705" s="33" t="s">
        <v>302</v>
      </c>
      <c r="V705" s="42"/>
      <c r="X705" s="28"/>
      <c r="Y705" s="28"/>
    </row>
    <row r="706" spans="1:25" ht="15">
      <c r="A706" s="28">
        <v>1986</v>
      </c>
      <c r="B706" s="28">
        <v>142</v>
      </c>
      <c r="C706" s="28">
        <v>487</v>
      </c>
      <c r="D706" s="28">
        <v>65</v>
      </c>
      <c r="E706" s="28">
        <v>122</v>
      </c>
      <c r="F706" s="28">
        <v>55</v>
      </c>
      <c r="G706" s="28">
        <v>10</v>
      </c>
      <c r="H706" s="28">
        <v>7</v>
      </c>
      <c r="I706" s="28">
        <v>3</v>
      </c>
      <c r="J706" s="28">
        <v>72</v>
      </c>
      <c r="K706" s="28">
        <v>54</v>
      </c>
      <c r="L706" s="28">
        <v>4</v>
      </c>
      <c r="M706" s="28">
        <v>31</v>
      </c>
      <c r="N706" s="28">
        <v>7</v>
      </c>
      <c r="O706" s="28">
        <v>0</v>
      </c>
      <c r="P706" s="28">
        <v>2</v>
      </c>
      <c r="Q706" s="28">
        <v>4</v>
      </c>
      <c r="R706" s="28">
        <v>9</v>
      </c>
      <c r="S706" s="29">
        <f>E706/C706</f>
        <v>0.25051334702258726</v>
      </c>
      <c r="T706" s="29">
        <f>((I706*3)+(H706*2)+G706+E706)/C706</f>
        <v>0.3182751540041068</v>
      </c>
      <c r="U706" s="29">
        <f>(E706+J706+O706)/(C706+J706+O706+Q706)</f>
        <v>0.34458259325044405</v>
      </c>
      <c r="V706" s="42">
        <f>(C706+J706+O706+P706+Q706)</f>
        <v>565</v>
      </c>
      <c r="W706" s="28">
        <f>E706+G706+(H706*2)+(I706*3)</f>
        <v>155</v>
      </c>
      <c r="X706" s="30">
        <f>((E706+J706+O706-N706-R706)*(W706+(0.26*(J706+O706)+(0.52*(P706+Q706+M706))))/(C706+J706+O706+P706+Q706))</f>
        <v>60.790938053097356</v>
      </c>
      <c r="Y706" s="31">
        <f>(((X706*(3*1458))/162)/(C706-E706+P706+Q706+N706+R706))</f>
        <v>4.241228236262606</v>
      </c>
    </row>
    <row r="707" spans="1:25" ht="15">
      <c r="A707" s="28">
        <v>1987</v>
      </c>
      <c r="B707" s="28">
        <v>128</v>
      </c>
      <c r="C707" s="28">
        <v>444</v>
      </c>
      <c r="D707" s="28">
        <v>58</v>
      </c>
      <c r="E707" s="28">
        <v>102</v>
      </c>
      <c r="F707" s="28">
        <v>70</v>
      </c>
      <c r="G707" s="28">
        <v>21</v>
      </c>
      <c r="H707" s="28">
        <v>6</v>
      </c>
      <c r="I707" s="28">
        <v>20</v>
      </c>
      <c r="J707" s="28">
        <v>36</v>
      </c>
      <c r="K707" s="28">
        <v>59</v>
      </c>
      <c r="L707" s="28">
        <v>4</v>
      </c>
      <c r="M707" s="28">
        <v>10</v>
      </c>
      <c r="N707" s="28">
        <v>7</v>
      </c>
      <c r="O707" s="28">
        <v>0</v>
      </c>
      <c r="P707" s="28">
        <v>2</v>
      </c>
      <c r="Q707" s="28">
        <v>4</v>
      </c>
      <c r="R707" s="28">
        <v>7</v>
      </c>
      <c r="S707" s="29">
        <f>E707/C707</f>
        <v>0.22972972972972974</v>
      </c>
      <c r="T707" s="29">
        <f>((I707*3)+(H707*2)+G707+E707)/C707</f>
        <v>0.4391891891891892</v>
      </c>
      <c r="U707" s="29">
        <f>(E707+J707+O707)/(C707+J707+O707+Q707)</f>
        <v>0.28512396694214875</v>
      </c>
      <c r="V707" s="42">
        <f>(C707+J707+O707+P707+Q707)</f>
        <v>486</v>
      </c>
      <c r="W707" s="28">
        <f>E707+G707+(H707*2)+(I707*3)</f>
        <v>195</v>
      </c>
      <c r="X707" s="30">
        <f>((E707+J707+O707-N707-R707)*(W707+(0.26*(J707+O707)+(0.52*(P707+Q707+M707))))/(C707+J707+O707+P707+Q707))</f>
        <v>54.264032921810696</v>
      </c>
      <c r="Y707" s="31">
        <f>(((X707*(3*1458))/162)/(C707-E707+P707+Q707+N707+R707))</f>
        <v>4.047317372621239</v>
      </c>
    </row>
    <row r="708" spans="1:25" ht="15">
      <c r="A708" s="35">
        <v>1988</v>
      </c>
      <c r="B708" s="35">
        <v>56</v>
      </c>
      <c r="C708" s="35">
        <v>49</v>
      </c>
      <c r="D708" s="35">
        <v>7</v>
      </c>
      <c r="E708" s="35">
        <v>13</v>
      </c>
      <c r="F708" s="35">
        <v>7</v>
      </c>
      <c r="G708" s="35">
        <v>4</v>
      </c>
      <c r="H708" s="35">
        <v>0</v>
      </c>
      <c r="I708" s="35">
        <v>1</v>
      </c>
      <c r="J708" s="35">
        <v>6</v>
      </c>
      <c r="K708" s="35">
        <v>11</v>
      </c>
      <c r="L708" s="35">
        <v>0</v>
      </c>
      <c r="M708" s="35">
        <v>1</v>
      </c>
      <c r="N708" s="35">
        <v>1</v>
      </c>
      <c r="O708" s="35">
        <v>0</v>
      </c>
      <c r="P708" s="35">
        <v>0</v>
      </c>
      <c r="Q708" s="35">
        <v>0</v>
      </c>
      <c r="R708" s="35">
        <v>0</v>
      </c>
      <c r="S708" s="36">
        <f>E708/C708</f>
        <v>0.2653061224489796</v>
      </c>
      <c r="T708" s="36">
        <f>((I708*3)+(H708*2)+G708+E708)/C708</f>
        <v>0.40816326530612246</v>
      </c>
      <c r="U708" s="36">
        <f>(E708+J708+O708)/(C708+J708+O708+Q708)</f>
        <v>0.34545454545454546</v>
      </c>
      <c r="V708" s="35">
        <f>(C708+J708+O708+P708+Q708)</f>
        <v>55</v>
      </c>
      <c r="W708" s="35">
        <f>E708+G708+(H708*2)+(I708*3)</f>
        <v>20</v>
      </c>
      <c r="X708" s="37">
        <f>((E708+J708+O708-N708-R708)*(W708+(0.26*(J708+O708)+(0.52*(P708+Q708+M708))))/(C708+J708+O708+P708+Q708))</f>
        <v>7.226181818181817</v>
      </c>
      <c r="Y708" s="38">
        <f>(((X708*(3*1458))/162)/(C708-E708+P708+Q708+N708+R708))</f>
        <v>5.273159705159705</v>
      </c>
    </row>
    <row r="709" spans="1:25" ht="15">
      <c r="A709" s="28" t="s">
        <v>259</v>
      </c>
      <c r="B709" s="28">
        <f>SUM(B706:B708)</f>
        <v>326</v>
      </c>
      <c r="C709" s="28">
        <f aca="true" t="shared" si="157" ref="C709:R709">SUM(C706:C708)</f>
        <v>980</v>
      </c>
      <c r="D709" s="28">
        <f t="shared" si="157"/>
        <v>130</v>
      </c>
      <c r="E709" s="28">
        <f t="shared" si="157"/>
        <v>237</v>
      </c>
      <c r="F709" s="28">
        <f t="shared" si="157"/>
        <v>132</v>
      </c>
      <c r="G709" s="28">
        <f t="shared" si="157"/>
        <v>35</v>
      </c>
      <c r="H709" s="28">
        <f t="shared" si="157"/>
        <v>13</v>
      </c>
      <c r="I709" s="28">
        <f t="shared" si="157"/>
        <v>24</v>
      </c>
      <c r="J709" s="28">
        <f t="shared" si="157"/>
        <v>114</v>
      </c>
      <c r="K709" s="28">
        <f t="shared" si="157"/>
        <v>124</v>
      </c>
      <c r="L709" s="28">
        <f t="shared" si="157"/>
        <v>8</v>
      </c>
      <c r="M709" s="28">
        <f t="shared" si="157"/>
        <v>42</v>
      </c>
      <c r="N709" s="28">
        <f t="shared" si="157"/>
        <v>15</v>
      </c>
      <c r="O709" s="28">
        <f t="shared" si="157"/>
        <v>0</v>
      </c>
      <c r="P709" s="28">
        <f t="shared" si="157"/>
        <v>4</v>
      </c>
      <c r="Q709" s="28">
        <f t="shared" si="157"/>
        <v>8</v>
      </c>
      <c r="R709" s="28">
        <f t="shared" si="157"/>
        <v>16</v>
      </c>
      <c r="S709" s="29">
        <f>E709/C709</f>
        <v>0.24183673469387756</v>
      </c>
      <c r="T709" s="29">
        <f>((I709*3)+(H709*2)+G709+E709)/C709</f>
        <v>0.37755102040816324</v>
      </c>
      <c r="U709" s="29">
        <f>(E709+J709+O709)/(C709+J709+O709+Q709)</f>
        <v>0.31851179673321234</v>
      </c>
      <c r="V709" s="42">
        <f>(C709+J709+O709+P709+Q709)</f>
        <v>1106</v>
      </c>
      <c r="W709" s="28">
        <f>E709+G709+(H709*2)+(I709*3)</f>
        <v>370</v>
      </c>
      <c r="X709" s="30">
        <f>((E709+J709+O709-N709-R709)*(W709+(0.26*(J709+O709)+(0.52*(P709+Q709+M709))))/(C709+J709+O709+P709+Q709))</f>
        <v>123.75262206148284</v>
      </c>
      <c r="Y709" s="31">
        <f>(((X709*(3*1458))/162)/(C709-E709+P709+Q709+N709+R709))</f>
        <v>4.251044269287578</v>
      </c>
    </row>
    <row r="710" spans="22:25" ht="15">
      <c r="V710" s="42"/>
      <c r="X710" s="28"/>
      <c r="Y710" s="28"/>
    </row>
    <row r="711" spans="1:25" ht="15.75">
      <c r="A711" s="32" t="s">
        <v>206</v>
      </c>
      <c r="C711" s="33" t="s">
        <v>207</v>
      </c>
      <c r="V711" s="42"/>
      <c r="X711" s="28"/>
      <c r="Y711" s="28"/>
    </row>
    <row r="712" spans="1:25" ht="15">
      <c r="A712" s="28">
        <v>1983</v>
      </c>
      <c r="B712" s="28">
        <v>123</v>
      </c>
      <c r="C712" s="28">
        <v>297</v>
      </c>
      <c r="D712" s="28">
        <v>33</v>
      </c>
      <c r="E712" s="28">
        <v>98</v>
      </c>
      <c r="F712" s="28">
        <v>24</v>
      </c>
      <c r="G712" s="28">
        <v>10</v>
      </c>
      <c r="H712" s="28">
        <v>9</v>
      </c>
      <c r="I712" s="28">
        <v>0</v>
      </c>
      <c r="J712" s="28">
        <v>24</v>
      </c>
      <c r="K712" s="28">
        <v>39</v>
      </c>
      <c r="L712" s="28">
        <v>0</v>
      </c>
      <c r="M712" s="28">
        <v>0</v>
      </c>
      <c r="N712" s="28">
        <v>0</v>
      </c>
      <c r="O712" s="28">
        <v>0</v>
      </c>
      <c r="P712" s="28">
        <v>1</v>
      </c>
      <c r="Q712" s="28">
        <v>4</v>
      </c>
      <c r="R712" s="28">
        <v>8</v>
      </c>
      <c r="S712" s="29">
        <f>E712/C712</f>
        <v>0.32996632996632996</v>
      </c>
      <c r="T712" s="29">
        <f>((I712*3)+(H712*2)+G712+E712)/C712</f>
        <v>0.42424242424242425</v>
      </c>
      <c r="U712" s="29">
        <f>(E712+J712+O712)/(C712+J712+O712+Q712)</f>
        <v>0.37538461538461537</v>
      </c>
      <c r="V712" s="42">
        <f>(C712+J712+O712+P712+Q712)</f>
        <v>326</v>
      </c>
      <c r="W712" s="28">
        <f>E712+G712+(H712*2)+(I712*3)</f>
        <v>126</v>
      </c>
      <c r="X712" s="30">
        <f>((E712+J712+O712-N712-R712)*(W712+(0.26*(J712+O712)+(0.52*(P712+Q712+M712))))/(C712+J712+O712+P712+Q712))</f>
        <v>47.15263803680982</v>
      </c>
      <c r="Y712" s="31">
        <f>(((X712*(3*1458))/162)/(C712-E712+P712+Q712+N712+R712))</f>
        <v>6.0052888065748355</v>
      </c>
    </row>
    <row r="713" spans="1:25" ht="15">
      <c r="A713" s="35">
        <v>1984</v>
      </c>
      <c r="B713" s="35">
        <v>81</v>
      </c>
      <c r="C713" s="35">
        <v>36</v>
      </c>
      <c r="D713" s="35">
        <v>4</v>
      </c>
      <c r="E713" s="35">
        <v>7</v>
      </c>
      <c r="F713" s="35">
        <v>1</v>
      </c>
      <c r="G713" s="35">
        <v>0</v>
      </c>
      <c r="H713" s="35">
        <v>1</v>
      </c>
      <c r="I713" s="35">
        <v>0</v>
      </c>
      <c r="J713" s="35">
        <v>5</v>
      </c>
      <c r="K713" s="35">
        <v>6</v>
      </c>
      <c r="L713" s="35">
        <v>1</v>
      </c>
      <c r="M713" s="35">
        <v>0</v>
      </c>
      <c r="N713" s="35">
        <v>0</v>
      </c>
      <c r="O713" s="35">
        <v>0</v>
      </c>
      <c r="P713" s="35">
        <v>0</v>
      </c>
      <c r="Q713" s="35">
        <v>0</v>
      </c>
      <c r="R713" s="35">
        <v>3</v>
      </c>
      <c r="S713" s="36">
        <f>E713/C713</f>
        <v>0.19444444444444445</v>
      </c>
      <c r="T713" s="36">
        <f>((I713*3)+(H713*2)+G713+E713)/C713</f>
        <v>0.25</v>
      </c>
      <c r="U713" s="36">
        <f>(E713+J713+O713)/(C713+J713+O713+Q713)</f>
        <v>0.2926829268292683</v>
      </c>
      <c r="V713" s="35">
        <f>(C713+J713+O713+P713+Q713)</f>
        <v>41</v>
      </c>
      <c r="W713" s="35">
        <f>E713+G713+(H713*2)+(I713*3)</f>
        <v>9</v>
      </c>
      <c r="X713" s="37">
        <f>((E713+J713+O713-N713-R713)*(W713+(0.26*(J713+O713)+(0.52*(P713+Q713+M713))))/(C713+J713+O713+P713+Q713))</f>
        <v>2.260975609756098</v>
      </c>
      <c r="Y713" s="38">
        <f>(((X713*(3*1458))/162)/(C713-E713+P713+Q713+N713+R713))</f>
        <v>1.9076981707317076</v>
      </c>
    </row>
    <row r="714" spans="1:25" ht="15">
      <c r="A714" s="28" t="s">
        <v>259</v>
      </c>
      <c r="B714" s="28">
        <f>SUM(B712:B713)</f>
        <v>204</v>
      </c>
      <c r="C714" s="28">
        <f aca="true" t="shared" si="158" ref="C714:R714">SUM(C712:C713)</f>
        <v>333</v>
      </c>
      <c r="D714" s="28">
        <f t="shared" si="158"/>
        <v>37</v>
      </c>
      <c r="E714" s="28">
        <f t="shared" si="158"/>
        <v>105</v>
      </c>
      <c r="F714" s="28">
        <f t="shared" si="158"/>
        <v>25</v>
      </c>
      <c r="G714" s="28">
        <f t="shared" si="158"/>
        <v>10</v>
      </c>
      <c r="H714" s="28">
        <f t="shared" si="158"/>
        <v>10</v>
      </c>
      <c r="I714" s="28">
        <f t="shared" si="158"/>
        <v>0</v>
      </c>
      <c r="J714" s="28">
        <f t="shared" si="158"/>
        <v>29</v>
      </c>
      <c r="K714" s="28">
        <f t="shared" si="158"/>
        <v>45</v>
      </c>
      <c r="L714" s="28">
        <f t="shared" si="158"/>
        <v>1</v>
      </c>
      <c r="M714" s="28">
        <f t="shared" si="158"/>
        <v>0</v>
      </c>
      <c r="N714" s="28">
        <f t="shared" si="158"/>
        <v>0</v>
      </c>
      <c r="O714" s="28">
        <f t="shared" si="158"/>
        <v>0</v>
      </c>
      <c r="P714" s="28">
        <f t="shared" si="158"/>
        <v>1</v>
      </c>
      <c r="Q714" s="28">
        <f t="shared" si="158"/>
        <v>4</v>
      </c>
      <c r="R714" s="28">
        <f t="shared" si="158"/>
        <v>11</v>
      </c>
      <c r="S714" s="29">
        <f>E714/C714</f>
        <v>0.3153153153153153</v>
      </c>
      <c r="T714" s="29">
        <f>((I714*3)+(H714*2)+G714+E714)/C714</f>
        <v>0.40540540540540543</v>
      </c>
      <c r="U714" s="29">
        <f>(E714+J714+O714)/(C714+J714+O714+Q714)</f>
        <v>0.366120218579235</v>
      </c>
      <c r="V714" s="42">
        <f>(C714+J714+O714+P714+Q714)</f>
        <v>367</v>
      </c>
      <c r="W714" s="28">
        <f>E714+G714+(H714*2)+(I714*3)</f>
        <v>135</v>
      </c>
      <c r="X714" s="30">
        <f>((E714+J714+O714-N714-R714)*(W714+(0.26*(J714+O714)+(0.52*(P714+Q714+M714))))/(C714+J714+O714+P714+Q714))</f>
        <v>48.643651226158035</v>
      </c>
      <c r="Y714" s="31">
        <f>(((X714*(3*1458))/162)/(C714-E714+P714+Q714+N714+R714))</f>
        <v>5.382699111091258</v>
      </c>
    </row>
    <row r="715" spans="1:22" ht="15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9"/>
      <c r="T715" s="29"/>
      <c r="U715" s="29"/>
      <c r="V715" s="42"/>
    </row>
    <row r="716" spans="1:22" ht="15.75">
      <c r="A716" s="32" t="s">
        <v>208</v>
      </c>
      <c r="B716" s="28"/>
      <c r="C716" s="27">
        <v>1981</v>
      </c>
      <c r="D716" s="28"/>
      <c r="E716" s="28"/>
      <c r="F716" s="28"/>
      <c r="G716" s="53" t="s">
        <v>294</v>
      </c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9"/>
      <c r="T716" s="29"/>
      <c r="U716" s="29"/>
      <c r="V716" s="42"/>
    </row>
    <row r="717" spans="22:25" ht="15">
      <c r="V717" s="42"/>
      <c r="X717" s="28"/>
      <c r="Y717" s="28"/>
    </row>
    <row r="718" spans="1:25" ht="15.75">
      <c r="A718" s="32" t="s">
        <v>209</v>
      </c>
      <c r="C718" s="33" t="s">
        <v>210</v>
      </c>
      <c r="G718" s="44" t="s">
        <v>294</v>
      </c>
      <c r="V718" s="42"/>
      <c r="X718" s="28"/>
      <c r="Y718" s="28"/>
    </row>
    <row r="719" spans="1:25" ht="15">
      <c r="A719" s="28">
        <v>1982</v>
      </c>
      <c r="B719" s="28">
        <v>68</v>
      </c>
      <c r="C719" s="28">
        <v>165</v>
      </c>
      <c r="D719" s="28">
        <v>22</v>
      </c>
      <c r="E719" s="28">
        <v>51</v>
      </c>
      <c r="F719" s="28">
        <v>40</v>
      </c>
      <c r="G719" s="28">
        <v>2</v>
      </c>
      <c r="H719" s="28">
        <v>4</v>
      </c>
      <c r="I719" s="28">
        <v>13</v>
      </c>
      <c r="J719" s="28">
        <v>18</v>
      </c>
      <c r="K719" s="28">
        <v>53</v>
      </c>
      <c r="L719" s="28">
        <v>0</v>
      </c>
      <c r="M719" s="28">
        <v>0</v>
      </c>
      <c r="N719" s="28">
        <v>0</v>
      </c>
      <c r="O719" s="28">
        <v>3</v>
      </c>
      <c r="P719" s="28">
        <v>0</v>
      </c>
      <c r="Q719" s="28">
        <v>1</v>
      </c>
      <c r="R719" s="28">
        <v>2</v>
      </c>
      <c r="S719" s="29">
        <f>E719/C719</f>
        <v>0.3090909090909091</v>
      </c>
      <c r="T719" s="29">
        <f>((I719*3)+(H719*2)+G719+E719)/C719</f>
        <v>0.6060606060606061</v>
      </c>
      <c r="U719" s="29">
        <f>(E719+J719+O719)/(C719+J719+O719+Q719)</f>
        <v>0.3850267379679144</v>
      </c>
      <c r="V719" s="42">
        <f>(C719+J719+O719+P719+Q719)</f>
        <v>187</v>
      </c>
      <c r="W719" s="28">
        <f>E719+G719+(H719*2)+(I719*3)</f>
        <v>100</v>
      </c>
      <c r="X719" s="30">
        <f>((E719+J719+O719-N719-R719)*(W719+(0.26*(J719+O719)+(0.52*(P719+Q719+M719))))/(C719+J719+O719+P719+Q719))</f>
        <v>39.671657754010695</v>
      </c>
      <c r="Y719" s="31">
        <f>(((X719*(3*1458))/162)/(C719-E719+P719+Q719+N719+R719))</f>
        <v>9.154997943233239</v>
      </c>
    </row>
    <row r="720" spans="1:25" ht="15">
      <c r="A720" s="28">
        <v>1983</v>
      </c>
      <c r="B720" s="28">
        <v>84</v>
      </c>
      <c r="C720" s="28">
        <v>212</v>
      </c>
      <c r="D720" s="28">
        <v>36</v>
      </c>
      <c r="E720" s="28">
        <v>63</v>
      </c>
      <c r="F720" s="28">
        <v>45</v>
      </c>
      <c r="G720" s="28">
        <v>13</v>
      </c>
      <c r="H720" s="28">
        <v>4</v>
      </c>
      <c r="I720" s="28">
        <v>12</v>
      </c>
      <c r="J720" s="28">
        <v>34</v>
      </c>
      <c r="K720" s="28">
        <v>42</v>
      </c>
      <c r="L720" s="28">
        <v>4</v>
      </c>
      <c r="M720" s="28">
        <v>0</v>
      </c>
      <c r="N720" s="28">
        <v>0</v>
      </c>
      <c r="O720" s="28">
        <v>1</v>
      </c>
      <c r="P720" s="28">
        <v>0</v>
      </c>
      <c r="Q720" s="28">
        <v>1</v>
      </c>
      <c r="R720" s="28">
        <v>2</v>
      </c>
      <c r="S720" s="29">
        <f>E720/C720</f>
        <v>0.2971698113207547</v>
      </c>
      <c r="T720" s="29">
        <f>((I720*3)+(H720*2)+G720+E720)/C720</f>
        <v>0.5660377358490566</v>
      </c>
      <c r="U720" s="29">
        <f>(E720+J720+O720)/(C720+J720+O720+Q720)</f>
        <v>0.3951612903225806</v>
      </c>
      <c r="V720" s="42">
        <f>(C720+J720+O720+P720+Q720)</f>
        <v>248</v>
      </c>
      <c r="W720" s="28">
        <f>E720+G720+(H720*2)+(I720*3)</f>
        <v>120</v>
      </c>
      <c r="X720" s="30">
        <f>((E720+J720+O720-N720-R720)*(W720+(0.26*(J720+O720)+(0.52*(P720+Q720+M720))))/(C720+J720+O720+P720+Q720))</f>
        <v>50.175483870967746</v>
      </c>
      <c r="Y720" s="31">
        <f>(((X720*(3*1458))/162)/(C720-E720+P720+Q720+N720+R720))</f>
        <v>8.912750424448218</v>
      </c>
    </row>
    <row r="721" spans="1:25" ht="15">
      <c r="A721" s="35">
        <v>1984</v>
      </c>
      <c r="B721" s="35">
        <v>15</v>
      </c>
      <c r="C721" s="35">
        <v>30</v>
      </c>
      <c r="D721" s="35">
        <v>3</v>
      </c>
      <c r="E721" s="35">
        <v>7</v>
      </c>
      <c r="F721" s="35">
        <v>2</v>
      </c>
      <c r="G721" s="35">
        <v>3</v>
      </c>
      <c r="H721" s="35">
        <v>0</v>
      </c>
      <c r="I721" s="35">
        <v>0</v>
      </c>
      <c r="J721" s="35">
        <v>2</v>
      </c>
      <c r="K721" s="35">
        <v>7</v>
      </c>
      <c r="L721" s="35">
        <v>0</v>
      </c>
      <c r="M721" s="35">
        <v>0</v>
      </c>
      <c r="N721" s="35">
        <v>0</v>
      </c>
      <c r="O721" s="35">
        <v>0</v>
      </c>
      <c r="P721" s="35">
        <v>0</v>
      </c>
      <c r="Q721" s="35">
        <v>0</v>
      </c>
      <c r="R721" s="35">
        <v>2</v>
      </c>
      <c r="S721" s="36">
        <f>E721/C721</f>
        <v>0.23333333333333334</v>
      </c>
      <c r="T721" s="36">
        <f>((I721*3)+(H721*2)+G721+E721)/C721</f>
        <v>0.3333333333333333</v>
      </c>
      <c r="U721" s="36">
        <f>(E721+J721+O721)/(C721+J721+O721+Q721)</f>
        <v>0.28125</v>
      </c>
      <c r="V721" s="35">
        <f>(C721+J721+O721+P721+Q721)</f>
        <v>32</v>
      </c>
      <c r="W721" s="35">
        <f>E721+G721+(H721*2)+(I721*3)</f>
        <v>10</v>
      </c>
      <c r="X721" s="37">
        <f>((E721+J721+O721-N721-R721)*(W721+(0.26*(J721+O721)+(0.52*(P721+Q721+M721))))/(C721+J721+O721+P721+Q721))</f>
        <v>2.30125</v>
      </c>
      <c r="Y721" s="38">
        <f>(((X721*(3*1458))/162)/(C721-E721+P721+Q721+N721+R721))</f>
        <v>2.48535</v>
      </c>
    </row>
    <row r="722" spans="1:25" ht="15">
      <c r="A722" s="28" t="s">
        <v>259</v>
      </c>
      <c r="B722" s="28">
        <f>SUM(B719:B721)</f>
        <v>167</v>
      </c>
      <c r="C722" s="28">
        <f aca="true" t="shared" si="159" ref="C722:R722">SUM(C719:C721)</f>
        <v>407</v>
      </c>
      <c r="D722" s="28">
        <f t="shared" si="159"/>
        <v>61</v>
      </c>
      <c r="E722" s="28">
        <f t="shared" si="159"/>
        <v>121</v>
      </c>
      <c r="F722" s="28">
        <f t="shared" si="159"/>
        <v>87</v>
      </c>
      <c r="G722" s="28">
        <f t="shared" si="159"/>
        <v>18</v>
      </c>
      <c r="H722" s="28">
        <f t="shared" si="159"/>
        <v>8</v>
      </c>
      <c r="I722" s="28">
        <f t="shared" si="159"/>
        <v>25</v>
      </c>
      <c r="J722" s="28">
        <f t="shared" si="159"/>
        <v>54</v>
      </c>
      <c r="K722" s="28">
        <f t="shared" si="159"/>
        <v>102</v>
      </c>
      <c r="L722" s="28">
        <f t="shared" si="159"/>
        <v>4</v>
      </c>
      <c r="M722" s="28">
        <f t="shared" si="159"/>
        <v>0</v>
      </c>
      <c r="N722" s="28">
        <f t="shared" si="159"/>
        <v>0</v>
      </c>
      <c r="O722" s="28">
        <f t="shared" si="159"/>
        <v>4</v>
      </c>
      <c r="P722" s="28">
        <f t="shared" si="159"/>
        <v>0</v>
      </c>
      <c r="Q722" s="28">
        <f t="shared" si="159"/>
        <v>2</v>
      </c>
      <c r="R722" s="28">
        <f t="shared" si="159"/>
        <v>6</v>
      </c>
      <c r="S722" s="29">
        <f>E722/C722</f>
        <v>0.2972972972972973</v>
      </c>
      <c r="T722" s="29">
        <f>((I722*3)+(H722*2)+G722+E722)/C722</f>
        <v>0.5651105651105651</v>
      </c>
      <c r="U722" s="29">
        <f>(E722+J722+O722)/(C722+J722+O722+Q722)</f>
        <v>0.38329764453961457</v>
      </c>
      <c r="V722" s="42">
        <f>(C722+J722+O722+P722+Q722)</f>
        <v>467</v>
      </c>
      <c r="W722" s="28">
        <f>E722+G722+(H722*2)+(I722*3)</f>
        <v>230</v>
      </c>
      <c r="X722" s="30">
        <f>((E722+J722+O722-N722-R722)*(W722+(0.26*(J722+O722)+(0.52*(P722+Q722+M722))))/(C722+J722+O722+P722+Q722))</f>
        <v>91.17507494646681</v>
      </c>
      <c r="Y722" s="31">
        <f>(((X722*(3*1458))/162)/(C722-E722+P722+Q722+N722+R722))</f>
        <v>8.373221168553075</v>
      </c>
    </row>
    <row r="723" spans="22:25" ht="15">
      <c r="V723" s="42"/>
      <c r="X723" s="28"/>
      <c r="Y723" s="28"/>
    </row>
    <row r="724" spans="1:25" ht="15.75">
      <c r="A724" s="32" t="s">
        <v>211</v>
      </c>
      <c r="C724" s="33" t="s">
        <v>200</v>
      </c>
      <c r="V724" s="42"/>
      <c r="X724" s="28"/>
      <c r="Y724" s="28"/>
    </row>
    <row r="725" spans="1:25" ht="15">
      <c r="A725" s="28">
        <v>2007</v>
      </c>
      <c r="B725" s="28">
        <v>160</v>
      </c>
      <c r="C725" s="28">
        <v>590</v>
      </c>
      <c r="D725" s="28">
        <v>62</v>
      </c>
      <c r="E725" s="28">
        <v>145</v>
      </c>
      <c r="F725" s="28">
        <v>74</v>
      </c>
      <c r="G725" s="28">
        <v>18</v>
      </c>
      <c r="H725" s="28">
        <v>5</v>
      </c>
      <c r="I725" s="28">
        <v>21</v>
      </c>
      <c r="J725" s="28">
        <v>28</v>
      </c>
      <c r="K725" s="28">
        <v>125</v>
      </c>
      <c r="L725" s="28">
        <v>20</v>
      </c>
      <c r="M725" s="28">
        <v>3</v>
      </c>
      <c r="N725" s="28">
        <v>3</v>
      </c>
      <c r="O725" s="28">
        <v>12</v>
      </c>
      <c r="P725" s="28">
        <v>11</v>
      </c>
      <c r="Q725" s="28">
        <v>2</v>
      </c>
      <c r="R725" s="28">
        <v>17</v>
      </c>
      <c r="S725" s="29">
        <f aca="true" t="shared" si="160" ref="S725:S730">E725/C725</f>
        <v>0.2457627118644068</v>
      </c>
      <c r="T725" s="29">
        <f aca="true" t="shared" si="161" ref="T725:T730">((I725*3)+(H725*2)+G725+E725)/C725</f>
        <v>0.4</v>
      </c>
      <c r="U725" s="29">
        <f aca="true" t="shared" si="162" ref="U725:U730">(E725+J725+O725)/(C725+J725+O725+Q725)</f>
        <v>0.2927215189873418</v>
      </c>
      <c r="V725" s="42">
        <f aca="true" t="shared" si="163" ref="V725:V730">(C725+J725+O725+P725+Q725)</f>
        <v>643</v>
      </c>
      <c r="W725" s="28">
        <f aca="true" t="shared" si="164" ref="W725:W730">E725+G725+(H725*2)+(I725*3)</f>
        <v>236</v>
      </c>
      <c r="X725" s="30">
        <f aca="true" t="shared" si="165" ref="X725:X730">((E725+J725+O725-N725-R725)*(W725+(0.26*(J725+O725)+(0.52*(P725+Q725+M725))))/(C725+J725+O725+P725+Q725))</f>
        <v>65.36360808709176</v>
      </c>
      <c r="Y725" s="31">
        <f aca="true" t="shared" si="166" ref="Y725:Y730">(((X725*(3*1458))/162)/(C725-E725+P725+Q725+N725+R725))</f>
        <v>3.6920866492708737</v>
      </c>
    </row>
    <row r="726" spans="1:25" ht="15">
      <c r="A726" s="42">
        <v>2008</v>
      </c>
      <c r="B726" s="42">
        <v>125</v>
      </c>
      <c r="C726" s="42">
        <v>368</v>
      </c>
      <c r="D726" s="42">
        <v>48</v>
      </c>
      <c r="E726" s="42">
        <v>105</v>
      </c>
      <c r="F726" s="42">
        <v>50</v>
      </c>
      <c r="G726" s="42">
        <v>22</v>
      </c>
      <c r="H726" s="42">
        <v>0</v>
      </c>
      <c r="I726" s="42">
        <v>10</v>
      </c>
      <c r="J726" s="42">
        <v>42</v>
      </c>
      <c r="K726" s="42">
        <v>72</v>
      </c>
      <c r="L726" s="42">
        <v>9</v>
      </c>
      <c r="M726" s="42">
        <v>2</v>
      </c>
      <c r="N726" s="42">
        <v>1</v>
      </c>
      <c r="O726" s="42">
        <v>2</v>
      </c>
      <c r="P726" s="42">
        <v>3</v>
      </c>
      <c r="Q726" s="42">
        <v>3</v>
      </c>
      <c r="R726" s="42">
        <v>2</v>
      </c>
      <c r="S726" s="46">
        <f t="shared" si="160"/>
        <v>0.28532608695652173</v>
      </c>
      <c r="T726" s="46">
        <f t="shared" si="161"/>
        <v>0.4266304347826087</v>
      </c>
      <c r="U726" s="46">
        <f t="shared" si="162"/>
        <v>0.35903614457831323</v>
      </c>
      <c r="V726" s="42">
        <f t="shared" si="163"/>
        <v>418</v>
      </c>
      <c r="W726" s="42">
        <f t="shared" si="164"/>
        <v>157</v>
      </c>
      <c r="X726" s="47">
        <f t="shared" si="165"/>
        <v>60.286124401913874</v>
      </c>
      <c r="Y726" s="48">
        <f t="shared" si="166"/>
        <v>5.984284407542922</v>
      </c>
    </row>
    <row r="727" spans="1:25" ht="15">
      <c r="A727" s="42">
        <v>2009</v>
      </c>
      <c r="B727" s="42">
        <v>110</v>
      </c>
      <c r="C727" s="42">
        <v>355</v>
      </c>
      <c r="D727" s="42">
        <v>59</v>
      </c>
      <c r="E727" s="42">
        <v>91</v>
      </c>
      <c r="F727" s="42">
        <v>51</v>
      </c>
      <c r="G727" s="42">
        <v>15</v>
      </c>
      <c r="H727" s="42">
        <v>1</v>
      </c>
      <c r="I727" s="42">
        <v>22</v>
      </c>
      <c r="J727" s="42">
        <v>17</v>
      </c>
      <c r="K727" s="42">
        <v>54</v>
      </c>
      <c r="L727" s="42">
        <v>8</v>
      </c>
      <c r="M727" s="42">
        <v>2</v>
      </c>
      <c r="N727" s="42">
        <v>2</v>
      </c>
      <c r="O727" s="42">
        <v>7</v>
      </c>
      <c r="P727" s="42">
        <v>1</v>
      </c>
      <c r="Q727" s="42">
        <v>0</v>
      </c>
      <c r="R727" s="42">
        <v>6</v>
      </c>
      <c r="S727" s="46">
        <f t="shared" si="160"/>
        <v>0.2563380281690141</v>
      </c>
      <c r="T727" s="46">
        <f t="shared" si="161"/>
        <v>0.49014084507042255</v>
      </c>
      <c r="U727" s="46">
        <f t="shared" si="162"/>
        <v>0.3034300791556728</v>
      </c>
      <c r="V727" s="42">
        <f t="shared" si="163"/>
        <v>380</v>
      </c>
      <c r="W727" s="42">
        <f t="shared" si="164"/>
        <v>174</v>
      </c>
      <c r="X727" s="47">
        <f t="shared" si="165"/>
        <v>51.191052631578955</v>
      </c>
      <c r="Y727" s="48">
        <f t="shared" si="166"/>
        <v>5.06285135916715</v>
      </c>
    </row>
    <row r="728" spans="1:25" ht="15">
      <c r="A728" s="42">
        <v>2010</v>
      </c>
      <c r="B728" s="42">
        <v>134</v>
      </c>
      <c r="C728" s="42">
        <v>373</v>
      </c>
      <c r="D728" s="42">
        <v>48</v>
      </c>
      <c r="E728" s="42">
        <v>90</v>
      </c>
      <c r="F728" s="42">
        <v>44</v>
      </c>
      <c r="G728" s="42">
        <v>27</v>
      </c>
      <c r="H728" s="42">
        <v>0</v>
      </c>
      <c r="I728" s="42">
        <v>4</v>
      </c>
      <c r="J728" s="42">
        <v>30</v>
      </c>
      <c r="K728" s="42">
        <v>56</v>
      </c>
      <c r="L728" s="42">
        <v>17</v>
      </c>
      <c r="M728" s="42">
        <v>3</v>
      </c>
      <c r="N728" s="42">
        <v>2</v>
      </c>
      <c r="O728" s="42">
        <v>17</v>
      </c>
      <c r="P728" s="42">
        <v>1</v>
      </c>
      <c r="Q728" s="42">
        <v>6</v>
      </c>
      <c r="R728" s="42">
        <v>8</v>
      </c>
      <c r="S728" s="46">
        <f t="shared" si="160"/>
        <v>0.24128686327077747</v>
      </c>
      <c r="T728" s="46">
        <f t="shared" si="161"/>
        <v>0.34584450402144773</v>
      </c>
      <c r="U728" s="46">
        <f t="shared" si="162"/>
        <v>0.3215962441314554</v>
      </c>
      <c r="V728" s="42">
        <f t="shared" si="163"/>
        <v>427</v>
      </c>
      <c r="W728" s="42">
        <f t="shared" si="164"/>
        <v>129</v>
      </c>
      <c r="X728" s="47">
        <f t="shared" si="165"/>
        <v>43.54880562060891</v>
      </c>
      <c r="Y728" s="48">
        <f t="shared" si="166"/>
        <v>3.9193925058548023</v>
      </c>
    </row>
    <row r="729" spans="1:25" ht="15">
      <c r="A729" s="35">
        <v>2011</v>
      </c>
      <c r="B729" s="35">
        <v>99</v>
      </c>
      <c r="C729" s="35">
        <v>272</v>
      </c>
      <c r="D729" s="35">
        <v>26</v>
      </c>
      <c r="E729" s="35">
        <v>69</v>
      </c>
      <c r="F729" s="35">
        <v>30</v>
      </c>
      <c r="G729" s="35">
        <v>9</v>
      </c>
      <c r="H729" s="35">
        <v>6</v>
      </c>
      <c r="I729" s="35">
        <v>4</v>
      </c>
      <c r="J729" s="35">
        <v>17</v>
      </c>
      <c r="K729" s="35">
        <v>43</v>
      </c>
      <c r="L729" s="35">
        <v>5</v>
      </c>
      <c r="M729" s="35">
        <v>3</v>
      </c>
      <c r="N729" s="35">
        <v>0</v>
      </c>
      <c r="O729" s="35">
        <v>4</v>
      </c>
      <c r="P729" s="35">
        <v>0</v>
      </c>
      <c r="Q729" s="35">
        <v>2</v>
      </c>
      <c r="R729" s="35">
        <v>11</v>
      </c>
      <c r="S729" s="36">
        <f t="shared" si="160"/>
        <v>0.2536764705882353</v>
      </c>
      <c r="T729" s="36">
        <f t="shared" si="161"/>
        <v>0.375</v>
      </c>
      <c r="U729" s="36">
        <f t="shared" si="162"/>
        <v>0.3050847457627119</v>
      </c>
      <c r="V729" s="35">
        <f t="shared" si="163"/>
        <v>295</v>
      </c>
      <c r="W729" s="35">
        <f t="shared" si="164"/>
        <v>102</v>
      </c>
      <c r="X729" s="37">
        <f t="shared" si="165"/>
        <v>29.473694915254235</v>
      </c>
      <c r="Y729" s="38">
        <f t="shared" si="166"/>
        <v>3.6842118644067794</v>
      </c>
    </row>
    <row r="730" spans="1:25" ht="15">
      <c r="A730" s="28" t="s">
        <v>259</v>
      </c>
      <c r="B730" s="28">
        <f>SUM(B725:B729)</f>
        <v>628</v>
      </c>
      <c r="C730" s="28">
        <f aca="true" t="shared" si="167" ref="C730:R730">SUM(C725:C729)</f>
        <v>1958</v>
      </c>
      <c r="D730" s="28">
        <f t="shared" si="167"/>
        <v>243</v>
      </c>
      <c r="E730" s="28">
        <f t="shared" si="167"/>
        <v>500</v>
      </c>
      <c r="F730" s="28">
        <f t="shared" si="167"/>
        <v>249</v>
      </c>
      <c r="G730" s="28">
        <f t="shared" si="167"/>
        <v>91</v>
      </c>
      <c r="H730" s="28">
        <f t="shared" si="167"/>
        <v>12</v>
      </c>
      <c r="I730" s="28">
        <f t="shared" si="167"/>
        <v>61</v>
      </c>
      <c r="J730" s="28">
        <f t="shared" si="167"/>
        <v>134</v>
      </c>
      <c r="K730" s="28">
        <f t="shared" si="167"/>
        <v>350</v>
      </c>
      <c r="L730" s="28">
        <f t="shared" si="167"/>
        <v>59</v>
      </c>
      <c r="M730" s="28">
        <f t="shared" si="167"/>
        <v>13</v>
      </c>
      <c r="N730" s="28">
        <f t="shared" si="167"/>
        <v>8</v>
      </c>
      <c r="O730" s="28">
        <f t="shared" si="167"/>
        <v>42</v>
      </c>
      <c r="P730" s="28">
        <f t="shared" si="167"/>
        <v>16</v>
      </c>
      <c r="Q730" s="28">
        <f t="shared" si="167"/>
        <v>13</v>
      </c>
      <c r="R730" s="28">
        <f t="shared" si="167"/>
        <v>44</v>
      </c>
      <c r="S730" s="29">
        <f t="shared" si="160"/>
        <v>0.2553626149131767</v>
      </c>
      <c r="T730" s="29">
        <f t="shared" si="161"/>
        <v>0.40755873340143</v>
      </c>
      <c r="U730" s="29">
        <f t="shared" si="162"/>
        <v>0.3148579413134606</v>
      </c>
      <c r="V730" s="42">
        <f t="shared" si="163"/>
        <v>2163</v>
      </c>
      <c r="W730" s="28">
        <f t="shared" si="164"/>
        <v>798</v>
      </c>
      <c r="X730" s="30">
        <f t="shared" si="165"/>
        <v>249.71539528432734</v>
      </c>
      <c r="Y730" s="31">
        <f t="shared" si="166"/>
        <v>4.380971847093462</v>
      </c>
    </row>
    <row r="731" spans="22:25" ht="15">
      <c r="V731" s="42"/>
      <c r="X731" s="28"/>
      <c r="Y731" s="28"/>
    </row>
    <row r="732" spans="1:25" ht="15.75">
      <c r="A732" s="32" t="s">
        <v>212</v>
      </c>
      <c r="C732" s="33" t="s">
        <v>127</v>
      </c>
      <c r="V732" s="42"/>
      <c r="X732" s="28"/>
      <c r="Y732" s="28"/>
    </row>
    <row r="733" spans="1:25" ht="15">
      <c r="A733" s="28">
        <v>1982</v>
      </c>
      <c r="B733" s="28">
        <v>158</v>
      </c>
      <c r="C733" s="28">
        <v>641</v>
      </c>
      <c r="D733" s="28">
        <v>87</v>
      </c>
      <c r="E733" s="28">
        <v>180</v>
      </c>
      <c r="F733" s="28">
        <v>39</v>
      </c>
      <c r="G733" s="28">
        <v>23</v>
      </c>
      <c r="H733" s="28">
        <v>15</v>
      </c>
      <c r="I733" s="28">
        <v>0</v>
      </c>
      <c r="J733" s="28">
        <v>27</v>
      </c>
      <c r="K733" s="28">
        <v>132</v>
      </c>
      <c r="L733" s="28">
        <v>1</v>
      </c>
      <c r="M733" s="43">
        <v>62</v>
      </c>
      <c r="N733" s="28">
        <v>16</v>
      </c>
      <c r="O733" s="28">
        <v>5</v>
      </c>
      <c r="P733" s="28">
        <v>4</v>
      </c>
      <c r="Q733" s="28">
        <v>5</v>
      </c>
      <c r="R733" s="28">
        <v>4</v>
      </c>
      <c r="S733" s="29">
        <f>E733/C733</f>
        <v>0.28081123244929795</v>
      </c>
      <c r="T733" s="29">
        <f>((I733*3)+(H733*2)+G733+E733)/C733</f>
        <v>0.36349453978159124</v>
      </c>
      <c r="U733" s="29">
        <f>(E733+J733+O733)/(C733+J733+O733+Q733)</f>
        <v>0.31268436578171094</v>
      </c>
      <c r="V733" s="42">
        <f>(C733+J733+O733+P733+Q733)</f>
        <v>682</v>
      </c>
      <c r="W733" s="28">
        <f>E733+G733+(H733*2)+(I733*3)</f>
        <v>233</v>
      </c>
      <c r="X733" s="30">
        <f>((E733+J733+O733-N733-R733)*(W733+(0.26*(J733+O733)+(0.52*(P733+Q733+M733))))/(C733+J733+O733+P733+Q733))</f>
        <v>78.33149560117302</v>
      </c>
      <c r="Y733" s="31">
        <f>(((X733*(3*1458))/162)/(C733-E733+P733+Q733+N733+R733))</f>
        <v>4.316225267819738</v>
      </c>
    </row>
    <row r="734" spans="1:25" ht="15">
      <c r="A734" s="35">
        <v>1983</v>
      </c>
      <c r="B734" s="35">
        <v>135</v>
      </c>
      <c r="C734" s="35">
        <v>465</v>
      </c>
      <c r="D734" s="35">
        <v>54</v>
      </c>
      <c r="E734" s="35">
        <v>118</v>
      </c>
      <c r="F734" s="35">
        <v>44</v>
      </c>
      <c r="G734" s="35">
        <v>16</v>
      </c>
      <c r="H734" s="35">
        <v>8</v>
      </c>
      <c r="I734" s="35">
        <v>0</v>
      </c>
      <c r="J734" s="35">
        <v>28</v>
      </c>
      <c r="K734" s="35">
        <v>82</v>
      </c>
      <c r="L734" s="35">
        <v>8</v>
      </c>
      <c r="M734" s="35">
        <v>26</v>
      </c>
      <c r="N734" s="35">
        <v>19</v>
      </c>
      <c r="O734" s="35">
        <v>0</v>
      </c>
      <c r="P734" s="35">
        <v>12</v>
      </c>
      <c r="Q734" s="35">
        <v>1</v>
      </c>
      <c r="R734" s="35">
        <v>8</v>
      </c>
      <c r="S734" s="36">
        <f>E734/C734</f>
        <v>0.2537634408602151</v>
      </c>
      <c r="T734" s="36">
        <f>((I734*3)+(H734*2)+G734+E734)/C734</f>
        <v>0.3225806451612903</v>
      </c>
      <c r="U734" s="36">
        <f>(E734+J734+O734)/(C734+J734+O734+Q734)</f>
        <v>0.29554655870445345</v>
      </c>
      <c r="V734" s="35">
        <f>(C734+J734+O734+P734+Q734)</f>
        <v>506</v>
      </c>
      <c r="W734" s="35">
        <f>E734+G734+(H734*2)+(I734*3)</f>
        <v>150</v>
      </c>
      <c r="X734" s="37">
        <f>((E734+J734+O734-N734-R734)*(W734+(0.26*(J734+O734)+(0.52*(P734+Q734+M734))))/(C734+J734+O734+P734+Q734))</f>
        <v>41.75818181818182</v>
      </c>
      <c r="Y734" s="38">
        <f>(((X734*(3*1458))/162)/(C734-E734+P734+Q734+N734+R734))</f>
        <v>2.9133615221987315</v>
      </c>
    </row>
    <row r="735" spans="1:25" ht="15">
      <c r="A735" s="28" t="s">
        <v>259</v>
      </c>
      <c r="B735" s="28">
        <f>SUM(B733:B734)</f>
        <v>293</v>
      </c>
      <c r="C735" s="28">
        <f aca="true" t="shared" si="168" ref="C735:R735">SUM(C733:C734)</f>
        <v>1106</v>
      </c>
      <c r="D735" s="28">
        <f t="shared" si="168"/>
        <v>141</v>
      </c>
      <c r="E735" s="28">
        <f t="shared" si="168"/>
        <v>298</v>
      </c>
      <c r="F735" s="28">
        <f t="shared" si="168"/>
        <v>83</v>
      </c>
      <c r="G735" s="28">
        <f t="shared" si="168"/>
        <v>39</v>
      </c>
      <c r="H735" s="28">
        <f t="shared" si="168"/>
        <v>23</v>
      </c>
      <c r="I735" s="28">
        <f t="shared" si="168"/>
        <v>0</v>
      </c>
      <c r="J735" s="28">
        <f t="shared" si="168"/>
        <v>55</v>
      </c>
      <c r="K735" s="28">
        <f t="shared" si="168"/>
        <v>214</v>
      </c>
      <c r="L735" s="28">
        <f t="shared" si="168"/>
        <v>9</v>
      </c>
      <c r="M735" s="28">
        <f t="shared" si="168"/>
        <v>88</v>
      </c>
      <c r="N735" s="28">
        <f t="shared" si="168"/>
        <v>35</v>
      </c>
      <c r="O735" s="28">
        <f t="shared" si="168"/>
        <v>5</v>
      </c>
      <c r="P735" s="28">
        <f t="shared" si="168"/>
        <v>16</v>
      </c>
      <c r="Q735" s="28">
        <f t="shared" si="168"/>
        <v>6</v>
      </c>
      <c r="R735" s="28">
        <f t="shared" si="168"/>
        <v>12</v>
      </c>
      <c r="S735" s="29">
        <f>E735/C735</f>
        <v>0.2694394213381555</v>
      </c>
      <c r="T735" s="29">
        <f>((I735*3)+(H735*2)+G735+E735)/C735</f>
        <v>0.3462929475587703</v>
      </c>
      <c r="U735" s="29">
        <f>(E735+J735+O735)/(C735+J735+O735+Q735)</f>
        <v>0.3054607508532423</v>
      </c>
      <c r="V735" s="42">
        <f>(C735+J735+O735+P735+Q735)</f>
        <v>1188</v>
      </c>
      <c r="W735" s="28">
        <f>E735+G735+(H735*2)+(I735*3)</f>
        <v>383</v>
      </c>
      <c r="X735" s="30">
        <f>((E735+J735+O735-N735-R735)*(W735+(0.26*(J735+O735)+(0.52*(P735+Q735+M735))))/(C735+J735+O735+P735+Q735))</f>
        <v>119.32138047138048</v>
      </c>
      <c r="Y735" s="31">
        <f>(((X735*(3*1458))/162)/(C735-E735+P735+Q735+N735+R735))</f>
        <v>3.673520265367472</v>
      </c>
    </row>
    <row r="736" spans="22:25" ht="15">
      <c r="V736" s="42"/>
      <c r="X736" s="28"/>
      <c r="Y736" s="28"/>
    </row>
    <row r="737" spans="1:25" ht="15.75">
      <c r="A737" s="32" t="s">
        <v>213</v>
      </c>
      <c r="C737" s="33" t="s">
        <v>313</v>
      </c>
      <c r="V737" s="42"/>
      <c r="X737" s="28"/>
      <c r="Y737" s="28"/>
    </row>
    <row r="738" spans="1:25" ht="15">
      <c r="A738" s="28">
        <v>1987</v>
      </c>
      <c r="B738" s="28">
        <v>65</v>
      </c>
      <c r="C738" s="28">
        <v>195</v>
      </c>
      <c r="D738" s="28">
        <v>27</v>
      </c>
      <c r="E738" s="28">
        <v>52</v>
      </c>
      <c r="F738" s="28">
        <v>20</v>
      </c>
      <c r="G738" s="28">
        <v>12</v>
      </c>
      <c r="H738" s="28">
        <v>4</v>
      </c>
      <c r="I738" s="28">
        <v>6</v>
      </c>
      <c r="J738" s="28">
        <v>16</v>
      </c>
      <c r="K738" s="28">
        <v>23</v>
      </c>
      <c r="L738" s="28">
        <v>0</v>
      </c>
      <c r="M738" s="28">
        <v>8</v>
      </c>
      <c r="N738" s="28">
        <v>0</v>
      </c>
      <c r="O738" s="28">
        <v>0</v>
      </c>
      <c r="P738" s="28">
        <v>2</v>
      </c>
      <c r="Q738" s="28">
        <v>0</v>
      </c>
      <c r="R738" s="28">
        <v>10</v>
      </c>
      <c r="S738" s="29">
        <f>E738/C738</f>
        <v>0.26666666666666666</v>
      </c>
      <c r="T738" s="29">
        <f>((I738*3)+(H738*2)+G738+E738)/C738</f>
        <v>0.46153846153846156</v>
      </c>
      <c r="U738" s="29">
        <f>(E738+J738+O738)/(C738+J738+O738+Q738)</f>
        <v>0.3222748815165877</v>
      </c>
      <c r="V738" s="42">
        <f>(C738+J738+O738+P738+Q738)</f>
        <v>213</v>
      </c>
      <c r="W738" s="28">
        <f>E738+G738+(H738*2)+(I738*3)</f>
        <v>90</v>
      </c>
      <c r="X738" s="30">
        <f>((E738+J738+O738-N738-R738)*(W738+(0.26*(J738+O738)+(0.52*(P738+Q738+M738))))/(C738+J738+O738+P738+Q738))</f>
        <v>27.055774647887326</v>
      </c>
      <c r="Y738" s="31">
        <f>(((X738*(3*1458))/162)/(C738-E738+P738+Q738+N738+R738))</f>
        <v>4.712941390277147</v>
      </c>
    </row>
    <row r="739" spans="1:25" ht="15">
      <c r="A739" s="28">
        <v>1988</v>
      </c>
      <c r="B739" s="28">
        <v>48</v>
      </c>
      <c r="C739" s="28">
        <v>111</v>
      </c>
      <c r="D739" s="28">
        <v>17</v>
      </c>
      <c r="E739" s="28">
        <v>30</v>
      </c>
      <c r="F739" s="28">
        <v>13</v>
      </c>
      <c r="G739" s="28">
        <v>6</v>
      </c>
      <c r="H739" s="28">
        <v>2</v>
      </c>
      <c r="I739" s="28">
        <v>0</v>
      </c>
      <c r="J739" s="28">
        <v>11</v>
      </c>
      <c r="K739" s="28">
        <v>14</v>
      </c>
      <c r="L739" s="28">
        <v>1</v>
      </c>
      <c r="M739" s="28">
        <v>11</v>
      </c>
      <c r="N739" s="28">
        <v>1</v>
      </c>
      <c r="O739" s="28">
        <v>1</v>
      </c>
      <c r="P739" s="28">
        <v>1</v>
      </c>
      <c r="Q739" s="28">
        <v>1</v>
      </c>
      <c r="R739" s="28">
        <v>4</v>
      </c>
      <c r="S739" s="29">
        <f>E739/C739</f>
        <v>0.2702702702702703</v>
      </c>
      <c r="T739" s="29">
        <f>((I739*3)+(H739*2)+G739+E739)/C739</f>
        <v>0.36036036036036034</v>
      </c>
      <c r="U739" s="29">
        <f>(E739+J739+O739)/(C739+J739+O739+Q739)</f>
        <v>0.3387096774193548</v>
      </c>
      <c r="V739" s="42">
        <f>(C739+J739+O739+P739+Q739)</f>
        <v>125</v>
      </c>
      <c r="W739" s="28">
        <f>E739+G739+(H739*2)+(I739*3)</f>
        <v>40</v>
      </c>
      <c r="X739" s="30">
        <f>((E739+J739+O739-N739-R739)*(W739+(0.26*(J739+O739)+(0.52*(P739+Q739+M739))))/(C739+J739+O739+P739+Q739))</f>
        <v>14.764479999999999</v>
      </c>
      <c r="Y739" s="31">
        <f>(((X739*(3*1458))/162)/(C739-E739+P739+Q739+N739+R739))</f>
        <v>4.530010909090908</v>
      </c>
    </row>
    <row r="740" spans="1:25" ht="15">
      <c r="A740" s="28">
        <v>1989</v>
      </c>
      <c r="B740" s="28">
        <v>74</v>
      </c>
      <c r="C740" s="28">
        <v>208</v>
      </c>
      <c r="D740" s="28">
        <v>26</v>
      </c>
      <c r="E740" s="28">
        <v>68</v>
      </c>
      <c r="F740" s="28">
        <v>17</v>
      </c>
      <c r="G740" s="28">
        <v>11</v>
      </c>
      <c r="H740" s="28">
        <v>2</v>
      </c>
      <c r="I740" s="28">
        <v>1</v>
      </c>
      <c r="J740" s="28">
        <v>11</v>
      </c>
      <c r="K740" s="28">
        <v>21</v>
      </c>
      <c r="L740" s="28">
        <v>2</v>
      </c>
      <c r="M740" s="28">
        <v>7</v>
      </c>
      <c r="N740" s="28">
        <v>0</v>
      </c>
      <c r="O740" s="28">
        <v>1</v>
      </c>
      <c r="P740" s="28">
        <v>1</v>
      </c>
      <c r="Q740" s="28">
        <v>1</v>
      </c>
      <c r="R740" s="28">
        <v>8</v>
      </c>
      <c r="S740" s="29">
        <f>E740/C740</f>
        <v>0.3269230769230769</v>
      </c>
      <c r="T740" s="29">
        <f>((I740*3)+(H740*2)+G740+E740)/C740</f>
        <v>0.41346153846153844</v>
      </c>
      <c r="U740" s="29">
        <f>(E740+J740+O740)/(C740+J740+O740+Q740)</f>
        <v>0.36199095022624433</v>
      </c>
      <c r="V740" s="42">
        <f>(C740+J740+O740+P740+Q740)</f>
        <v>222</v>
      </c>
      <c r="W740" s="28">
        <f>E740+G740+(H740*2)+(I740*3)</f>
        <v>86</v>
      </c>
      <c r="X740" s="30">
        <f>((E740+J740+O740-N740-R740)*(W740+(0.26*(J740+O740)+(0.52*(P740+Q740+M740))))/(C740+J740+O740+P740+Q740))</f>
        <v>30.421621621621618</v>
      </c>
      <c r="Y740" s="31">
        <f>(((X740*(3*1458))/162)/(C740-E740+P740+Q740+N740+R740))</f>
        <v>5.475891891891892</v>
      </c>
    </row>
    <row r="741" spans="1:25" ht="15">
      <c r="A741" s="35">
        <v>1990</v>
      </c>
      <c r="B741" s="35">
        <v>85</v>
      </c>
      <c r="C741" s="35">
        <v>210</v>
      </c>
      <c r="D741" s="35">
        <v>26</v>
      </c>
      <c r="E741" s="35">
        <v>59</v>
      </c>
      <c r="F741" s="35">
        <v>30</v>
      </c>
      <c r="G741" s="35">
        <v>10</v>
      </c>
      <c r="H741" s="35">
        <v>6</v>
      </c>
      <c r="I741" s="35">
        <v>0</v>
      </c>
      <c r="J741" s="35">
        <v>19</v>
      </c>
      <c r="K741" s="35">
        <v>26</v>
      </c>
      <c r="L741" s="35">
        <v>1</v>
      </c>
      <c r="M741" s="35">
        <v>2</v>
      </c>
      <c r="N741" s="35">
        <v>3</v>
      </c>
      <c r="O741" s="35">
        <v>0</v>
      </c>
      <c r="P741" s="35">
        <v>7</v>
      </c>
      <c r="Q741" s="35">
        <v>2</v>
      </c>
      <c r="R741" s="35">
        <v>11</v>
      </c>
      <c r="S741" s="36">
        <f>E741/C741</f>
        <v>0.28095238095238095</v>
      </c>
      <c r="T741" s="36">
        <f>((I741*3)+(H741*2)+G741+E741)/C741</f>
        <v>0.38571428571428573</v>
      </c>
      <c r="U741" s="36">
        <f>(E741+J741+O741)/(C741+J741+O741+Q741)</f>
        <v>0.33766233766233766</v>
      </c>
      <c r="V741" s="35">
        <f>(C741+J741+O741+P741+Q741)</f>
        <v>238</v>
      </c>
      <c r="W741" s="35">
        <f>E741+G741+(H741*2)+(I741*3)</f>
        <v>81</v>
      </c>
      <c r="X741" s="37">
        <f>((E741+J741+O741-N741-R741)*(W741+(0.26*(J741+O741)+(0.52*(P741+Q741+M741))))/(C741+J741+O741+P741+Q741))</f>
        <v>24.648067226890756</v>
      </c>
      <c r="Y741" s="38">
        <f>(((X741*(3*1458))/162)/(C741-E741+P741+Q741+N741+R741))</f>
        <v>3.8247000869313243</v>
      </c>
    </row>
    <row r="742" spans="1:25" ht="15">
      <c r="A742" s="28" t="s">
        <v>259</v>
      </c>
      <c r="B742" s="28">
        <f>SUM(B738:B741)</f>
        <v>272</v>
      </c>
      <c r="C742" s="28">
        <f aca="true" t="shared" si="169" ref="C742:R742">SUM(C738:C741)</f>
        <v>724</v>
      </c>
      <c r="D742" s="28">
        <f t="shared" si="169"/>
        <v>96</v>
      </c>
      <c r="E742" s="28">
        <f t="shared" si="169"/>
        <v>209</v>
      </c>
      <c r="F742" s="28">
        <f t="shared" si="169"/>
        <v>80</v>
      </c>
      <c r="G742" s="28">
        <f t="shared" si="169"/>
        <v>39</v>
      </c>
      <c r="H742" s="28">
        <f t="shared" si="169"/>
        <v>14</v>
      </c>
      <c r="I742" s="28">
        <f t="shared" si="169"/>
        <v>7</v>
      </c>
      <c r="J742" s="28">
        <f t="shared" si="169"/>
        <v>57</v>
      </c>
      <c r="K742" s="28">
        <f t="shared" si="169"/>
        <v>84</v>
      </c>
      <c r="L742" s="28">
        <f t="shared" si="169"/>
        <v>4</v>
      </c>
      <c r="M742" s="28">
        <f t="shared" si="169"/>
        <v>28</v>
      </c>
      <c r="N742" s="28">
        <f t="shared" si="169"/>
        <v>4</v>
      </c>
      <c r="O742" s="28">
        <f t="shared" si="169"/>
        <v>2</v>
      </c>
      <c r="P742" s="28">
        <f t="shared" si="169"/>
        <v>11</v>
      </c>
      <c r="Q742" s="28">
        <f t="shared" si="169"/>
        <v>4</v>
      </c>
      <c r="R742" s="28">
        <f t="shared" si="169"/>
        <v>33</v>
      </c>
      <c r="S742" s="29">
        <f>E742/C742</f>
        <v>0.2886740331491713</v>
      </c>
      <c r="T742" s="29">
        <f>((I742*3)+(H742*2)+G742+E742)/C742</f>
        <v>0.4102209944751381</v>
      </c>
      <c r="U742" s="29">
        <f>(E742+J742+O742)/(C742+J742+O742+Q742)</f>
        <v>0.3405336721728081</v>
      </c>
      <c r="V742" s="42">
        <f>(C742+J742+O742+P742+Q742)</f>
        <v>798</v>
      </c>
      <c r="W742" s="28">
        <f>E742+G742+(H742*2)+(I742*3)</f>
        <v>297</v>
      </c>
      <c r="X742" s="30">
        <f>((E742+J742+O742-N742-R742)*(W742+(0.26*(J742+O742)+(0.52*(P742+Q742+M742))))/(C742+J742+O742+P742+Q742))</f>
        <v>96.88684210526316</v>
      </c>
      <c r="Y742" s="31">
        <f>(((X742*(3*1458))/162)/(C742-E742+P742+Q742+N742+R742))</f>
        <v>4.613659147869674</v>
      </c>
    </row>
    <row r="743" spans="22:25" ht="15">
      <c r="V743" s="42"/>
      <c r="X743" s="28"/>
      <c r="Y743" s="28"/>
    </row>
    <row r="744" spans="1:25" ht="15.75">
      <c r="A744" s="32" t="s">
        <v>214</v>
      </c>
      <c r="C744" s="27">
        <v>1987</v>
      </c>
      <c r="V744" s="42"/>
      <c r="X744" s="28"/>
      <c r="Y744" s="28"/>
    </row>
    <row r="745" spans="1:25" ht="15">
      <c r="A745" s="28">
        <v>1987</v>
      </c>
      <c r="B745" s="28">
        <v>96</v>
      </c>
      <c r="C745" s="28">
        <v>319</v>
      </c>
      <c r="D745" s="28">
        <v>33</v>
      </c>
      <c r="E745" s="28">
        <v>84</v>
      </c>
      <c r="F745" s="28">
        <v>35</v>
      </c>
      <c r="G745" s="28">
        <v>15</v>
      </c>
      <c r="H745" s="28">
        <v>3</v>
      </c>
      <c r="I745" s="28">
        <v>6</v>
      </c>
      <c r="J745" s="28">
        <v>21</v>
      </c>
      <c r="K745" s="28">
        <v>43</v>
      </c>
      <c r="L745" s="28">
        <v>0</v>
      </c>
      <c r="M745" s="28">
        <v>1</v>
      </c>
      <c r="N745" s="28">
        <v>0</v>
      </c>
      <c r="O745" s="28">
        <v>0</v>
      </c>
      <c r="P745" s="28">
        <v>0</v>
      </c>
      <c r="Q745" s="28">
        <v>0</v>
      </c>
      <c r="R745" s="28">
        <v>7</v>
      </c>
      <c r="S745" s="29">
        <f>E745/C745</f>
        <v>0.26332288401253917</v>
      </c>
      <c r="T745" s="29">
        <f>((I745*3)+(H745*2)+G745+E745)/C745</f>
        <v>0.38557993730407525</v>
      </c>
      <c r="U745" s="29">
        <f>(E745+J745+O745)/(C745+J745+O745+Q745)</f>
        <v>0.3088235294117647</v>
      </c>
      <c r="V745" s="42">
        <f>(C745+J745+O745+P745+Q745)</f>
        <v>340</v>
      </c>
      <c r="W745" s="28">
        <f>E745+G745+(H745*2)+(I745*3)</f>
        <v>123</v>
      </c>
      <c r="X745" s="30">
        <f>((E745+J745+O745-N745-R745)*(W745+(0.26*(J745+O745)+(0.52*(P745+Q745+M745))))/(C745+J745+O745+P745+Q745))</f>
        <v>37.17658823529411</v>
      </c>
      <c r="Y745" s="31">
        <f>(((X745*(3*1458))/162)/(C745-E745+P745+Q745+N745+R745))</f>
        <v>4.14780116674769</v>
      </c>
    </row>
    <row r="746" spans="22:25" ht="15">
      <c r="V746" s="42"/>
      <c r="X746" s="28"/>
      <c r="Y746" s="28"/>
    </row>
    <row r="747" spans="1:25" ht="15.75">
      <c r="A747" s="32" t="s">
        <v>215</v>
      </c>
      <c r="C747" s="33" t="s">
        <v>200</v>
      </c>
      <c r="V747" s="42"/>
      <c r="X747" s="28"/>
      <c r="Y747" s="28"/>
    </row>
    <row r="748" spans="1:25" ht="15">
      <c r="A748" s="28">
        <v>2007</v>
      </c>
      <c r="B748" s="28">
        <v>24</v>
      </c>
      <c r="C748" s="28">
        <v>48</v>
      </c>
      <c r="D748" s="28">
        <v>5</v>
      </c>
      <c r="E748" s="28">
        <v>9</v>
      </c>
      <c r="F748" s="28">
        <v>2</v>
      </c>
      <c r="G748" s="28">
        <v>2</v>
      </c>
      <c r="H748" s="28">
        <v>0</v>
      </c>
      <c r="I748" s="28">
        <v>0</v>
      </c>
      <c r="J748" s="28">
        <v>2</v>
      </c>
      <c r="K748" s="28">
        <v>13</v>
      </c>
      <c r="L748" s="28">
        <v>1</v>
      </c>
      <c r="M748" s="28">
        <v>0</v>
      </c>
      <c r="N748" s="28">
        <v>0</v>
      </c>
      <c r="O748" s="28">
        <v>0</v>
      </c>
      <c r="P748" s="28">
        <v>0</v>
      </c>
      <c r="Q748" s="28">
        <v>1</v>
      </c>
      <c r="R748" s="28">
        <v>1</v>
      </c>
      <c r="S748" s="29">
        <f aca="true" t="shared" si="170" ref="S748:S753">E748/C748</f>
        <v>0.1875</v>
      </c>
      <c r="T748" s="29">
        <f aca="true" t="shared" si="171" ref="T748:T753">((I748*3)+(H748*2)+G748+E748)/C748</f>
        <v>0.22916666666666666</v>
      </c>
      <c r="U748" s="29">
        <f aca="true" t="shared" si="172" ref="U748:U753">(E748+J748+O748)/(C748+J748+O748+Q748)</f>
        <v>0.21568627450980393</v>
      </c>
      <c r="V748" s="42">
        <f aca="true" t="shared" si="173" ref="V748:V753">(C748+J748+O748+P748+Q748)</f>
        <v>51</v>
      </c>
      <c r="W748" s="28">
        <f aca="true" t="shared" si="174" ref="W748:W753">E748+G748+(H748*2)+(I748*3)</f>
        <v>11</v>
      </c>
      <c r="X748" s="30">
        <f aca="true" t="shared" si="175" ref="X748:X753">((E748+J748+O748-N748-R748)*(W748+(0.26*(J748+O748)+(0.52*(P748+Q748+M748))))/(C748+J748+O748+P748+Q748))</f>
        <v>2.3607843137254902</v>
      </c>
      <c r="Y748" s="31">
        <f aca="true" t="shared" si="176" ref="Y748:Y753">(((X748*(3*1458))/162)/(C748-E748+P748+Q748+N748+R748))</f>
        <v>1.5546628407460545</v>
      </c>
    </row>
    <row r="749" spans="1:25" ht="15">
      <c r="A749" s="42">
        <v>2008</v>
      </c>
      <c r="B749" s="42">
        <v>37</v>
      </c>
      <c r="C749" s="42">
        <v>84</v>
      </c>
      <c r="D749" s="42">
        <v>13</v>
      </c>
      <c r="E749" s="42">
        <v>19</v>
      </c>
      <c r="F749" s="42">
        <v>14</v>
      </c>
      <c r="G749" s="42">
        <v>4</v>
      </c>
      <c r="H749" s="42">
        <v>0</v>
      </c>
      <c r="I749" s="42">
        <v>5</v>
      </c>
      <c r="J749" s="42">
        <v>17</v>
      </c>
      <c r="K749" s="42">
        <v>19</v>
      </c>
      <c r="L749" s="42">
        <v>2</v>
      </c>
      <c r="M749" s="42">
        <v>0</v>
      </c>
      <c r="N749" s="42">
        <v>1</v>
      </c>
      <c r="O749" s="42">
        <v>0</v>
      </c>
      <c r="P749" s="42">
        <v>2</v>
      </c>
      <c r="Q749" s="42">
        <v>0</v>
      </c>
      <c r="R749" s="42">
        <v>1</v>
      </c>
      <c r="S749" s="46">
        <f t="shared" si="170"/>
        <v>0.2261904761904762</v>
      </c>
      <c r="T749" s="46">
        <f t="shared" si="171"/>
        <v>0.4523809523809524</v>
      </c>
      <c r="U749" s="46">
        <f t="shared" si="172"/>
        <v>0.3564356435643564</v>
      </c>
      <c r="V749" s="42">
        <f t="shared" si="173"/>
        <v>103</v>
      </c>
      <c r="W749" s="42">
        <f t="shared" si="174"/>
        <v>38</v>
      </c>
      <c r="X749" s="47">
        <f t="shared" si="175"/>
        <v>14.346019417475729</v>
      </c>
      <c r="Y749" s="48">
        <f t="shared" si="176"/>
        <v>5.61365977205572</v>
      </c>
    </row>
    <row r="750" spans="1:25" ht="15">
      <c r="A750" s="42">
        <v>2009</v>
      </c>
      <c r="B750" s="42">
        <v>109</v>
      </c>
      <c r="C750" s="42">
        <v>275</v>
      </c>
      <c r="D750" s="42">
        <v>26</v>
      </c>
      <c r="E750" s="42">
        <v>65</v>
      </c>
      <c r="F750" s="42">
        <v>30</v>
      </c>
      <c r="G750" s="42">
        <v>12</v>
      </c>
      <c r="H750" s="42">
        <v>0</v>
      </c>
      <c r="I750" s="42">
        <v>1</v>
      </c>
      <c r="J750" s="42">
        <v>14</v>
      </c>
      <c r="K750" s="42">
        <v>48</v>
      </c>
      <c r="L750" s="42">
        <v>1</v>
      </c>
      <c r="M750" s="42">
        <v>0</v>
      </c>
      <c r="N750" s="42">
        <v>0</v>
      </c>
      <c r="O750" s="42">
        <v>1</v>
      </c>
      <c r="P750" s="42">
        <v>1</v>
      </c>
      <c r="Q750" s="42">
        <v>2</v>
      </c>
      <c r="R750" s="42">
        <v>14</v>
      </c>
      <c r="S750" s="46">
        <f t="shared" si="170"/>
        <v>0.23636363636363636</v>
      </c>
      <c r="T750" s="46">
        <f t="shared" si="171"/>
        <v>0.2909090909090909</v>
      </c>
      <c r="U750" s="46">
        <f t="shared" si="172"/>
        <v>0.273972602739726</v>
      </c>
      <c r="V750" s="42">
        <f t="shared" si="173"/>
        <v>293</v>
      </c>
      <c r="W750" s="42">
        <f t="shared" si="174"/>
        <v>80</v>
      </c>
      <c r="X750" s="47">
        <f t="shared" si="175"/>
        <v>19.25037542662116</v>
      </c>
      <c r="Y750" s="48">
        <f t="shared" si="176"/>
        <v>2.2896922313602266</v>
      </c>
    </row>
    <row r="751" spans="1:25" ht="15">
      <c r="A751" s="42">
        <v>2010</v>
      </c>
      <c r="B751" s="42">
        <v>57</v>
      </c>
      <c r="C751" s="42">
        <v>109</v>
      </c>
      <c r="D751" s="42">
        <v>8</v>
      </c>
      <c r="E751" s="42">
        <v>21</v>
      </c>
      <c r="F751" s="42">
        <v>8</v>
      </c>
      <c r="G751" s="42">
        <v>3</v>
      </c>
      <c r="H751" s="42">
        <v>0</v>
      </c>
      <c r="I751" s="42">
        <v>3</v>
      </c>
      <c r="J751" s="42">
        <v>6</v>
      </c>
      <c r="K751" s="42">
        <v>11</v>
      </c>
      <c r="L751" s="42">
        <v>0</v>
      </c>
      <c r="M751" s="42">
        <v>1</v>
      </c>
      <c r="N751" s="42">
        <v>0</v>
      </c>
      <c r="O751" s="42">
        <v>0</v>
      </c>
      <c r="P751" s="42">
        <v>4</v>
      </c>
      <c r="Q751" s="42">
        <v>0</v>
      </c>
      <c r="R751" s="42">
        <v>5</v>
      </c>
      <c r="S751" s="46">
        <f t="shared" si="170"/>
        <v>0.1926605504587156</v>
      </c>
      <c r="T751" s="46">
        <f t="shared" si="171"/>
        <v>0.30275229357798167</v>
      </c>
      <c r="U751" s="46">
        <f t="shared" si="172"/>
        <v>0.23478260869565218</v>
      </c>
      <c r="V751" s="42">
        <f t="shared" si="173"/>
        <v>119</v>
      </c>
      <c r="W751" s="42">
        <f t="shared" si="174"/>
        <v>33</v>
      </c>
      <c r="X751" s="47">
        <f t="shared" si="175"/>
        <v>6.8699159663865546</v>
      </c>
      <c r="Y751" s="48">
        <f t="shared" si="176"/>
        <v>1.9122446504374946</v>
      </c>
    </row>
    <row r="752" spans="1:25" ht="15">
      <c r="A752" s="35">
        <v>2011</v>
      </c>
      <c r="B752" s="35">
        <v>24</v>
      </c>
      <c r="C752" s="35">
        <v>53</v>
      </c>
      <c r="D752" s="35">
        <v>3</v>
      </c>
      <c r="E752" s="35">
        <v>9</v>
      </c>
      <c r="F752" s="35">
        <v>4</v>
      </c>
      <c r="G752" s="35">
        <v>3</v>
      </c>
      <c r="H752" s="35">
        <v>0</v>
      </c>
      <c r="I752" s="35">
        <v>0</v>
      </c>
      <c r="J752" s="35">
        <v>4</v>
      </c>
      <c r="K752" s="35">
        <v>15</v>
      </c>
      <c r="L752" s="35">
        <v>2</v>
      </c>
      <c r="M752" s="35">
        <v>0</v>
      </c>
      <c r="N752" s="35">
        <v>0</v>
      </c>
      <c r="O752" s="35">
        <v>0</v>
      </c>
      <c r="P752" s="35">
        <v>0</v>
      </c>
      <c r="Q752" s="35">
        <v>0</v>
      </c>
      <c r="R752" s="35">
        <v>1</v>
      </c>
      <c r="S752" s="36">
        <f t="shared" si="170"/>
        <v>0.16981132075471697</v>
      </c>
      <c r="T752" s="36">
        <f t="shared" si="171"/>
        <v>0.22641509433962265</v>
      </c>
      <c r="U752" s="36">
        <f t="shared" si="172"/>
        <v>0.22807017543859648</v>
      </c>
      <c r="V752" s="35">
        <f t="shared" si="173"/>
        <v>57</v>
      </c>
      <c r="W752" s="35">
        <f t="shared" si="174"/>
        <v>12</v>
      </c>
      <c r="X752" s="37">
        <f t="shared" si="175"/>
        <v>2.745263157894737</v>
      </c>
      <c r="Y752" s="38">
        <f t="shared" si="176"/>
        <v>1.647157894736842</v>
      </c>
    </row>
    <row r="753" spans="1:25" ht="15">
      <c r="A753" s="28" t="s">
        <v>259</v>
      </c>
      <c r="B753" s="28">
        <f>SUM(B748:B752)</f>
        <v>251</v>
      </c>
      <c r="C753" s="28">
        <f aca="true" t="shared" si="177" ref="C753:R753">SUM(C748:C752)</f>
        <v>569</v>
      </c>
      <c r="D753" s="28">
        <f t="shared" si="177"/>
        <v>55</v>
      </c>
      <c r="E753" s="28">
        <f t="shared" si="177"/>
        <v>123</v>
      </c>
      <c r="F753" s="28">
        <f t="shared" si="177"/>
        <v>58</v>
      </c>
      <c r="G753" s="28">
        <f t="shared" si="177"/>
        <v>24</v>
      </c>
      <c r="H753" s="28">
        <f t="shared" si="177"/>
        <v>0</v>
      </c>
      <c r="I753" s="28">
        <f t="shared" si="177"/>
        <v>9</v>
      </c>
      <c r="J753" s="28">
        <f t="shared" si="177"/>
        <v>43</v>
      </c>
      <c r="K753" s="28">
        <f t="shared" si="177"/>
        <v>106</v>
      </c>
      <c r="L753" s="28">
        <f t="shared" si="177"/>
        <v>6</v>
      </c>
      <c r="M753" s="28">
        <f t="shared" si="177"/>
        <v>1</v>
      </c>
      <c r="N753" s="28">
        <f t="shared" si="177"/>
        <v>1</v>
      </c>
      <c r="O753" s="28">
        <f t="shared" si="177"/>
        <v>1</v>
      </c>
      <c r="P753" s="28">
        <f t="shared" si="177"/>
        <v>7</v>
      </c>
      <c r="Q753" s="28">
        <f t="shared" si="177"/>
        <v>3</v>
      </c>
      <c r="R753" s="28">
        <f t="shared" si="177"/>
        <v>22</v>
      </c>
      <c r="S753" s="46">
        <f t="shared" si="170"/>
        <v>0.21616871704745166</v>
      </c>
      <c r="T753" s="46">
        <f t="shared" si="171"/>
        <v>0.30579964850615116</v>
      </c>
      <c r="U753" s="46">
        <f t="shared" si="172"/>
        <v>0.2711038961038961</v>
      </c>
      <c r="V753" s="42">
        <f t="shared" si="173"/>
        <v>623</v>
      </c>
      <c r="W753" s="42">
        <f t="shared" si="174"/>
        <v>174</v>
      </c>
      <c r="X753" s="47">
        <f t="shared" si="175"/>
        <v>44.184654895666135</v>
      </c>
      <c r="Y753" s="48">
        <f t="shared" si="176"/>
        <v>2.490575536916463</v>
      </c>
    </row>
    <row r="754" spans="22:25" ht="12.75">
      <c r="V754"/>
      <c r="W754"/>
      <c r="X754"/>
      <c r="Y754"/>
    </row>
    <row r="755" spans="1:25" ht="15.75">
      <c r="A755" s="32" t="s">
        <v>216</v>
      </c>
      <c r="C755" s="27" t="s">
        <v>342</v>
      </c>
      <c r="V755"/>
      <c r="W755"/>
      <c r="X755"/>
      <c r="Y755"/>
    </row>
    <row r="756" spans="1:25" ht="15">
      <c r="A756" s="28">
        <v>2011</v>
      </c>
      <c r="B756" s="28">
        <v>9</v>
      </c>
      <c r="C756" s="28">
        <v>9</v>
      </c>
      <c r="D756" s="28">
        <v>1</v>
      </c>
      <c r="E756" s="28">
        <v>0</v>
      </c>
      <c r="F756" s="28">
        <v>0</v>
      </c>
      <c r="G756" s="28">
        <v>0</v>
      </c>
      <c r="H756" s="28">
        <v>0</v>
      </c>
      <c r="I756" s="28">
        <v>0</v>
      </c>
      <c r="J756" s="28">
        <v>0</v>
      </c>
      <c r="K756" s="28">
        <v>6</v>
      </c>
      <c r="L756" s="28">
        <v>0</v>
      </c>
      <c r="M756" s="28">
        <v>0</v>
      </c>
      <c r="N756" s="28">
        <v>0</v>
      </c>
      <c r="O756" s="28">
        <v>0</v>
      </c>
      <c r="P756" s="28">
        <v>0</v>
      </c>
      <c r="Q756" s="28">
        <v>0</v>
      </c>
      <c r="R756" s="28">
        <v>0</v>
      </c>
      <c r="S756" s="46">
        <f>E756/C756</f>
        <v>0</v>
      </c>
      <c r="T756" s="46">
        <f>((I756*3)+(H756*2)+G756+E756)/C756</f>
        <v>0</v>
      </c>
      <c r="U756" s="46">
        <f>(E756+J756+O756)/(C756+J756+O756+Q756)</f>
        <v>0</v>
      </c>
      <c r="V756" s="42">
        <f>(C756+J756+O756+P756+Q756)</f>
        <v>9</v>
      </c>
      <c r="W756" s="42">
        <f>E756+G756+(H756*2)+(I756*3)</f>
        <v>0</v>
      </c>
      <c r="X756" s="47">
        <f>((E756+J756+O756-N756-R756)*(W756+(0.26*(J756+O756)+(0.52*(P756+Q756+M756))))/(C756+J756+O756+P756+Q756))</f>
        <v>0</v>
      </c>
      <c r="Y756" s="48">
        <f>(((X756*(3*1458))/162)/(C756-E756+P756+Q756+N756+R756))</f>
        <v>0</v>
      </c>
    </row>
    <row r="757" spans="1:25" ht="15">
      <c r="A757" s="35">
        <v>2012</v>
      </c>
      <c r="B757" s="35">
        <v>13</v>
      </c>
      <c r="C757" s="35">
        <v>31</v>
      </c>
      <c r="D757" s="35">
        <v>3</v>
      </c>
      <c r="E757" s="35">
        <v>5</v>
      </c>
      <c r="F757" s="35">
        <v>1</v>
      </c>
      <c r="G757" s="35">
        <v>2</v>
      </c>
      <c r="H757" s="35">
        <v>0</v>
      </c>
      <c r="I757" s="35">
        <v>1</v>
      </c>
      <c r="J757" s="35">
        <v>2</v>
      </c>
      <c r="K757" s="35">
        <v>10</v>
      </c>
      <c r="L757" s="35">
        <v>1</v>
      </c>
      <c r="M757" s="35">
        <v>0</v>
      </c>
      <c r="N757" s="35">
        <v>0</v>
      </c>
      <c r="O757" s="35">
        <v>0</v>
      </c>
      <c r="P757" s="35">
        <v>0</v>
      </c>
      <c r="Q757" s="35">
        <v>0</v>
      </c>
      <c r="R757" s="35">
        <v>0</v>
      </c>
      <c r="S757" s="36">
        <f>E757/C757</f>
        <v>0.16129032258064516</v>
      </c>
      <c r="T757" s="36">
        <f>((I757*3)+(H757*2)+G757+E757)/C757</f>
        <v>0.3225806451612903</v>
      </c>
      <c r="U757" s="36">
        <f>(E757+J757+O757)/(C757+J757+O757+Q757)</f>
        <v>0.21212121212121213</v>
      </c>
      <c r="V757" s="35">
        <f>(C757+J757+O757+P757+Q757)</f>
        <v>33</v>
      </c>
      <c r="W757" s="35">
        <f>E757+G757+(H757*2)+(I757*3)</f>
        <v>10</v>
      </c>
      <c r="X757" s="37">
        <f>((E757+J757+O757-N757-R757)*(W757+(0.26*(J757+O757)+(0.52*(P757+Q757+M757))))/(C757+J757+O757+P757+Q757))</f>
        <v>2.2315151515151515</v>
      </c>
      <c r="Y757" s="38">
        <f>(((X757*(3*1458))/162)/(C757-E757+P757+Q757+N757+R757))</f>
        <v>2.317342657342657</v>
      </c>
    </row>
    <row r="758" spans="1:25" ht="15">
      <c r="A758" s="28" t="s">
        <v>259</v>
      </c>
      <c r="B758" s="28">
        <f>SUM(B756:B757)</f>
        <v>22</v>
      </c>
      <c r="C758" s="28">
        <f aca="true" t="shared" si="178" ref="C758:R758">SUM(C756:C757)</f>
        <v>40</v>
      </c>
      <c r="D758" s="28">
        <f t="shared" si="178"/>
        <v>4</v>
      </c>
      <c r="E758" s="28">
        <f t="shared" si="178"/>
        <v>5</v>
      </c>
      <c r="F758" s="28">
        <f t="shared" si="178"/>
        <v>1</v>
      </c>
      <c r="G758" s="28">
        <f t="shared" si="178"/>
        <v>2</v>
      </c>
      <c r="H758" s="28">
        <f t="shared" si="178"/>
        <v>0</v>
      </c>
      <c r="I758" s="28">
        <f t="shared" si="178"/>
        <v>1</v>
      </c>
      <c r="J758" s="28">
        <f t="shared" si="178"/>
        <v>2</v>
      </c>
      <c r="K758" s="28">
        <f t="shared" si="178"/>
        <v>16</v>
      </c>
      <c r="L758" s="28">
        <f t="shared" si="178"/>
        <v>1</v>
      </c>
      <c r="M758" s="28">
        <f t="shared" si="178"/>
        <v>0</v>
      </c>
      <c r="N758" s="28">
        <f t="shared" si="178"/>
        <v>0</v>
      </c>
      <c r="O758" s="28">
        <f t="shared" si="178"/>
        <v>0</v>
      </c>
      <c r="P758" s="28">
        <f t="shared" si="178"/>
        <v>0</v>
      </c>
      <c r="Q758" s="28">
        <f t="shared" si="178"/>
        <v>0</v>
      </c>
      <c r="R758" s="28">
        <f t="shared" si="178"/>
        <v>0</v>
      </c>
      <c r="S758" s="46">
        <f>E758/C758</f>
        <v>0.125</v>
      </c>
      <c r="T758" s="46">
        <f>((I758*3)+(H758*2)+G758+E758)/C758</f>
        <v>0.25</v>
      </c>
      <c r="U758" s="46">
        <f>(E758+J758+O758)/(C758+J758+O758+Q758)</f>
        <v>0.16666666666666666</v>
      </c>
      <c r="V758" s="42">
        <f>(C758+J758+O758+P758+Q758)</f>
        <v>42</v>
      </c>
      <c r="W758" s="42">
        <f>E758+G758+(H758*2)+(I758*3)</f>
        <v>10</v>
      </c>
      <c r="X758" s="47">
        <f>((E758+J758+O758-N758-R758)*(W758+(0.26*(J758+O758)+(0.52*(P758+Q758+M758))))/(C758+J758+O758+P758+Q758))</f>
        <v>1.7533333333333334</v>
      </c>
      <c r="Y758" s="48">
        <f>(((X758*(3*1458))/162)/(C758-E758+P758+Q758+N758+R758))</f>
        <v>1.3525714285714285</v>
      </c>
    </row>
    <row r="759" spans="22:25" ht="15">
      <c r="V759" s="42"/>
      <c r="X759" s="28"/>
      <c r="Y759" s="28"/>
    </row>
    <row r="760" spans="1:25" ht="15.75">
      <c r="A760" s="32" t="s">
        <v>217</v>
      </c>
      <c r="C760" s="27">
        <v>1984</v>
      </c>
      <c r="V760" s="42"/>
      <c r="X760" s="28"/>
      <c r="Y760" s="28"/>
    </row>
    <row r="761" spans="1:25" ht="15">
      <c r="A761" s="28">
        <v>1984</v>
      </c>
      <c r="B761" s="28">
        <v>1</v>
      </c>
      <c r="C761" s="28">
        <v>4</v>
      </c>
      <c r="D761" s="28">
        <v>0</v>
      </c>
      <c r="E761" s="28">
        <v>1</v>
      </c>
      <c r="F761" s="28">
        <v>0</v>
      </c>
      <c r="G761" s="28">
        <v>0</v>
      </c>
      <c r="H761" s="28">
        <v>0</v>
      </c>
      <c r="I761" s="28">
        <v>0</v>
      </c>
      <c r="J761" s="28">
        <v>0</v>
      </c>
      <c r="K761" s="28">
        <v>0</v>
      </c>
      <c r="L761" s="28">
        <v>0</v>
      </c>
      <c r="M761" s="28">
        <v>0</v>
      </c>
      <c r="N761" s="28">
        <v>1</v>
      </c>
      <c r="O761" s="28">
        <v>0</v>
      </c>
      <c r="P761" s="28">
        <v>0</v>
      </c>
      <c r="Q761" s="28">
        <v>0</v>
      </c>
      <c r="R761" s="28">
        <v>1</v>
      </c>
      <c r="S761" s="29">
        <f>E761/C761</f>
        <v>0.25</v>
      </c>
      <c r="T761" s="29">
        <f>((I761*3)+(H761*2)+G761+E761)/C761</f>
        <v>0.25</v>
      </c>
      <c r="U761" s="29">
        <f>(E761+J761+O761)/(C761+J761+O761+Q761)</f>
        <v>0.25</v>
      </c>
      <c r="V761" s="42">
        <f>(C761+J761+O761+P761+Q761)</f>
        <v>4</v>
      </c>
      <c r="W761" s="28">
        <f>E761+G761+(H761*2)+(I761*3)</f>
        <v>1</v>
      </c>
      <c r="X761" s="30">
        <f>((E761+J761+O761-N761-R761)*(W761+(0.26*(J761+O761)+(0.52*(P761+Q761+M761))))/(C761+J761+O761+P761+Q761))</f>
        <v>-0.25</v>
      </c>
      <c r="Y761" s="31">
        <f>(((X761*(3*1458))/162)/(C761-E761+P761+Q761+N761+R761))</f>
        <v>-1.35</v>
      </c>
    </row>
    <row r="762" spans="22:25" ht="15">
      <c r="V762" s="42"/>
      <c r="X762" s="28"/>
      <c r="Y762" s="28"/>
    </row>
    <row r="763" spans="1:25" ht="15.75">
      <c r="A763" s="32" t="s">
        <v>218</v>
      </c>
      <c r="C763" s="27">
        <v>1982</v>
      </c>
      <c r="V763" s="42"/>
      <c r="X763" s="28"/>
      <c r="Y763" s="28"/>
    </row>
    <row r="764" spans="1:25" ht="15">
      <c r="A764" s="28">
        <v>1982</v>
      </c>
      <c r="B764" s="28">
        <v>64</v>
      </c>
      <c r="C764" s="28">
        <v>193</v>
      </c>
      <c r="D764" s="28">
        <v>21</v>
      </c>
      <c r="E764" s="28">
        <v>47</v>
      </c>
      <c r="F764" s="28">
        <v>16</v>
      </c>
      <c r="G764" s="28">
        <v>10</v>
      </c>
      <c r="H764" s="28">
        <v>1</v>
      </c>
      <c r="I764" s="28">
        <v>2</v>
      </c>
      <c r="J764" s="28">
        <v>5</v>
      </c>
      <c r="K764" s="28">
        <v>28</v>
      </c>
      <c r="L764" s="28">
        <v>0</v>
      </c>
      <c r="M764" s="28">
        <v>0</v>
      </c>
      <c r="N764" s="28">
        <v>0</v>
      </c>
      <c r="O764" s="28">
        <v>0</v>
      </c>
      <c r="P764" s="28">
        <v>1</v>
      </c>
      <c r="Q764" s="28">
        <v>1</v>
      </c>
      <c r="R764" s="28">
        <v>5</v>
      </c>
      <c r="S764" s="29">
        <f>E764/C764</f>
        <v>0.24352331606217617</v>
      </c>
      <c r="T764" s="29">
        <f>((I764*3)+(H764*2)+G764+E764)/C764</f>
        <v>0.33678756476683935</v>
      </c>
      <c r="U764" s="29">
        <f>(E764+J764+O764)/(C764+J764+O764+Q764)</f>
        <v>0.2613065326633166</v>
      </c>
      <c r="V764" s="42">
        <f>(C764+J764+O764+P764+Q764)</f>
        <v>200</v>
      </c>
      <c r="W764" s="28">
        <f>E764+G764+(H764*2)+(I764*3)</f>
        <v>65</v>
      </c>
      <c r="X764" s="30">
        <f>((E764+J764+O764-N764-R764)*(W764+(0.26*(J764+O764)+(0.52*(P764+Q764+M764))))/(C764+J764+O764+P764+Q764))</f>
        <v>15.8249</v>
      </c>
      <c r="Y764" s="31">
        <f>(((X764*(3*1458))/162)/(C764-E764+P764+Q764+N764+R764))</f>
        <v>2.7926294117647057</v>
      </c>
    </row>
    <row r="765" spans="22:25" ht="15">
      <c r="V765" s="42"/>
      <c r="X765" s="28"/>
      <c r="Y765" s="28"/>
    </row>
    <row r="766" spans="1:25" ht="15.75">
      <c r="A766" s="32" t="s">
        <v>219</v>
      </c>
      <c r="C766" s="33" t="s">
        <v>220</v>
      </c>
      <c r="V766" s="42"/>
      <c r="X766" s="28"/>
      <c r="Y766" s="28"/>
    </row>
    <row r="767" spans="1:25" ht="15">
      <c r="A767" s="28">
        <v>1994</v>
      </c>
      <c r="B767" s="28">
        <v>22</v>
      </c>
      <c r="C767" s="28">
        <v>58</v>
      </c>
      <c r="D767" s="28">
        <v>12</v>
      </c>
      <c r="E767" s="28">
        <v>16</v>
      </c>
      <c r="F767" s="28">
        <v>11</v>
      </c>
      <c r="G767" s="28">
        <v>2</v>
      </c>
      <c r="H767" s="28">
        <v>0</v>
      </c>
      <c r="I767" s="28">
        <v>3</v>
      </c>
      <c r="J767" s="28">
        <v>11</v>
      </c>
      <c r="K767" s="28">
        <v>18</v>
      </c>
      <c r="L767" s="28">
        <v>0</v>
      </c>
      <c r="M767" s="28">
        <v>0</v>
      </c>
      <c r="N767" s="28">
        <v>0</v>
      </c>
      <c r="O767" s="28">
        <v>0</v>
      </c>
      <c r="P767" s="28">
        <v>0</v>
      </c>
      <c r="Q767" s="28">
        <v>0</v>
      </c>
      <c r="R767" s="28">
        <v>1</v>
      </c>
      <c r="S767" s="29">
        <f aca="true" t="shared" si="179" ref="S767:S772">E767/C767</f>
        <v>0.27586206896551724</v>
      </c>
      <c r="T767" s="29">
        <f aca="true" t="shared" si="180" ref="T767:T772">((I767*3)+(H767*2)+G767+E767)/C767</f>
        <v>0.46551724137931033</v>
      </c>
      <c r="U767" s="29">
        <f aca="true" t="shared" si="181" ref="U767:U772">(E767+J767+O767)/(C767+J767+O767+Q767)</f>
        <v>0.391304347826087</v>
      </c>
      <c r="V767" s="42">
        <f aca="true" t="shared" si="182" ref="V767:V835">(C767+J767+O767+P767+Q767)</f>
        <v>69</v>
      </c>
      <c r="W767" s="28">
        <f aca="true" t="shared" si="183" ref="W767:W772">E767+G767+(H767*2)+(I767*3)</f>
        <v>27</v>
      </c>
      <c r="X767" s="30">
        <f aca="true" t="shared" si="184" ref="X767:X772">((E767+J767+O767-N767-R767)*(W767+(0.26*(J767+O767)+(0.52*(P767+Q767+M767))))/(C767+J767+O767+P767+Q767))</f>
        <v>11.25159420289855</v>
      </c>
      <c r="Y767" s="31">
        <f aca="true" t="shared" si="185" ref="Y767:Y772">(((X767*(3*1458))/162)/(C767-E767+P767+Q767+N767+R767))</f>
        <v>7.064954499494439</v>
      </c>
    </row>
    <row r="768" spans="1:25" ht="15">
      <c r="A768" s="28">
        <v>1995</v>
      </c>
      <c r="B768" s="28">
        <v>12</v>
      </c>
      <c r="C768" s="28">
        <v>30</v>
      </c>
      <c r="D768" s="28">
        <v>3</v>
      </c>
      <c r="E768" s="28">
        <v>7</v>
      </c>
      <c r="F768" s="28">
        <v>0</v>
      </c>
      <c r="G768" s="28">
        <v>3</v>
      </c>
      <c r="H768" s="28">
        <v>0</v>
      </c>
      <c r="I768" s="28">
        <v>0</v>
      </c>
      <c r="J768" s="28">
        <v>3</v>
      </c>
      <c r="K768" s="28">
        <v>4</v>
      </c>
      <c r="L768" s="28">
        <v>0</v>
      </c>
      <c r="M768" s="28">
        <v>0</v>
      </c>
      <c r="N768" s="28">
        <v>0</v>
      </c>
      <c r="O768" s="28">
        <v>0</v>
      </c>
      <c r="P768" s="28">
        <v>0</v>
      </c>
      <c r="Q768" s="28">
        <v>0</v>
      </c>
      <c r="R768" s="28">
        <v>0</v>
      </c>
      <c r="S768" s="29">
        <f t="shared" si="179"/>
        <v>0.23333333333333334</v>
      </c>
      <c r="T768" s="29">
        <f t="shared" si="180"/>
        <v>0.3333333333333333</v>
      </c>
      <c r="U768" s="29">
        <f t="shared" si="181"/>
        <v>0.30303030303030304</v>
      </c>
      <c r="V768" s="42">
        <f t="shared" si="182"/>
        <v>33</v>
      </c>
      <c r="W768" s="28">
        <f t="shared" si="183"/>
        <v>10</v>
      </c>
      <c r="X768" s="30">
        <f t="shared" si="184"/>
        <v>3.2666666666666666</v>
      </c>
      <c r="Y768" s="31">
        <f t="shared" si="185"/>
        <v>3.8347826086956522</v>
      </c>
    </row>
    <row r="769" spans="1:25" ht="15">
      <c r="A769" s="28">
        <v>1996</v>
      </c>
      <c r="B769" s="28">
        <v>45</v>
      </c>
      <c r="C769" s="28">
        <v>80</v>
      </c>
      <c r="D769" s="28">
        <v>11</v>
      </c>
      <c r="E769" s="28">
        <v>16</v>
      </c>
      <c r="F769" s="28">
        <v>6</v>
      </c>
      <c r="G769" s="28">
        <v>1</v>
      </c>
      <c r="H769" s="28">
        <v>0</v>
      </c>
      <c r="I769" s="28">
        <v>0</v>
      </c>
      <c r="J769" s="28">
        <v>21</v>
      </c>
      <c r="K769" s="28">
        <v>28</v>
      </c>
      <c r="L769" s="28">
        <v>0</v>
      </c>
      <c r="M769" s="28">
        <v>0</v>
      </c>
      <c r="N769" s="28">
        <v>0</v>
      </c>
      <c r="O769" s="28">
        <v>0</v>
      </c>
      <c r="P769" s="28">
        <v>0</v>
      </c>
      <c r="Q769" s="28">
        <v>1</v>
      </c>
      <c r="R769" s="28">
        <v>4</v>
      </c>
      <c r="S769" s="29">
        <f t="shared" si="179"/>
        <v>0.2</v>
      </c>
      <c r="T769" s="29">
        <f t="shared" si="180"/>
        <v>0.2125</v>
      </c>
      <c r="U769" s="29">
        <f t="shared" si="181"/>
        <v>0.3627450980392157</v>
      </c>
      <c r="V769" s="42">
        <f t="shared" si="182"/>
        <v>102</v>
      </c>
      <c r="W769" s="28">
        <f t="shared" si="183"/>
        <v>17</v>
      </c>
      <c r="X769" s="30">
        <f t="shared" si="184"/>
        <v>7.434705882352941</v>
      </c>
      <c r="Y769" s="31">
        <f t="shared" si="185"/>
        <v>2.9092327365728896</v>
      </c>
    </row>
    <row r="770" spans="1:25" ht="15">
      <c r="A770" s="28">
        <v>1997</v>
      </c>
      <c r="B770" s="28">
        <v>55</v>
      </c>
      <c r="C770" s="28">
        <v>152</v>
      </c>
      <c r="D770" s="28">
        <v>20</v>
      </c>
      <c r="E770" s="28">
        <v>29</v>
      </c>
      <c r="F770" s="28">
        <v>9</v>
      </c>
      <c r="G770" s="28">
        <v>7</v>
      </c>
      <c r="H770" s="28">
        <v>1</v>
      </c>
      <c r="I770" s="28">
        <v>3</v>
      </c>
      <c r="J770" s="28">
        <v>27</v>
      </c>
      <c r="K770" s="28">
        <v>63</v>
      </c>
      <c r="L770" s="28">
        <v>0</v>
      </c>
      <c r="M770" s="28">
        <v>1</v>
      </c>
      <c r="N770" s="28">
        <v>0</v>
      </c>
      <c r="O770" s="28">
        <v>0</v>
      </c>
      <c r="P770" s="28">
        <v>0</v>
      </c>
      <c r="Q770" s="28">
        <v>2</v>
      </c>
      <c r="R770" s="28">
        <v>4</v>
      </c>
      <c r="S770" s="29">
        <f t="shared" si="179"/>
        <v>0.19078947368421054</v>
      </c>
      <c r="T770" s="29">
        <f t="shared" si="180"/>
        <v>0.3092105263157895</v>
      </c>
      <c r="U770" s="29">
        <f t="shared" si="181"/>
        <v>0.30939226519337015</v>
      </c>
      <c r="V770" s="42">
        <f t="shared" si="182"/>
        <v>181</v>
      </c>
      <c r="W770" s="28">
        <f t="shared" si="183"/>
        <v>47</v>
      </c>
      <c r="X770" s="30">
        <f t="shared" si="184"/>
        <v>15.967734806629833</v>
      </c>
      <c r="Y770" s="31">
        <f t="shared" si="185"/>
        <v>3.342084029294616</v>
      </c>
    </row>
    <row r="771" spans="1:25" ht="15">
      <c r="A771" s="35">
        <v>1998</v>
      </c>
      <c r="B771" s="35">
        <v>13</v>
      </c>
      <c r="C771" s="35">
        <v>27</v>
      </c>
      <c r="D771" s="35">
        <v>2</v>
      </c>
      <c r="E771" s="35">
        <v>4</v>
      </c>
      <c r="F771" s="35">
        <v>0</v>
      </c>
      <c r="G771" s="35">
        <v>1</v>
      </c>
      <c r="H771" s="35">
        <v>0</v>
      </c>
      <c r="I771" s="35">
        <v>0</v>
      </c>
      <c r="J771" s="35">
        <v>7</v>
      </c>
      <c r="K771" s="35">
        <v>12</v>
      </c>
      <c r="L771" s="35">
        <v>0</v>
      </c>
      <c r="M771" s="35">
        <v>0</v>
      </c>
      <c r="N771" s="35">
        <v>1</v>
      </c>
      <c r="O771" s="35">
        <v>0</v>
      </c>
      <c r="P771" s="35">
        <v>0</v>
      </c>
      <c r="Q771" s="35">
        <v>0</v>
      </c>
      <c r="R771" s="35">
        <v>0</v>
      </c>
      <c r="S771" s="36">
        <f t="shared" si="179"/>
        <v>0.14814814814814814</v>
      </c>
      <c r="T771" s="36">
        <f t="shared" si="180"/>
        <v>0.18518518518518517</v>
      </c>
      <c r="U771" s="36">
        <f t="shared" si="181"/>
        <v>0.3235294117647059</v>
      </c>
      <c r="V771" s="35">
        <f t="shared" si="182"/>
        <v>34</v>
      </c>
      <c r="W771" s="35">
        <f t="shared" si="183"/>
        <v>5</v>
      </c>
      <c r="X771" s="37">
        <f t="shared" si="184"/>
        <v>2.0058823529411764</v>
      </c>
      <c r="Y771" s="38">
        <f t="shared" si="185"/>
        <v>2.2566176470588233</v>
      </c>
    </row>
    <row r="772" spans="1:25" ht="15">
      <c r="A772" s="28" t="s">
        <v>259</v>
      </c>
      <c r="B772" s="28">
        <f>SUM(B767:B771)</f>
        <v>147</v>
      </c>
      <c r="C772" s="28">
        <f aca="true" t="shared" si="186" ref="C772:R772">SUM(C767:C771)</f>
        <v>347</v>
      </c>
      <c r="D772" s="28">
        <f t="shared" si="186"/>
        <v>48</v>
      </c>
      <c r="E772" s="28">
        <f t="shared" si="186"/>
        <v>72</v>
      </c>
      <c r="F772" s="28">
        <f t="shared" si="186"/>
        <v>26</v>
      </c>
      <c r="G772" s="28">
        <f t="shared" si="186"/>
        <v>14</v>
      </c>
      <c r="H772" s="28">
        <f t="shared" si="186"/>
        <v>1</v>
      </c>
      <c r="I772" s="28">
        <f t="shared" si="186"/>
        <v>6</v>
      </c>
      <c r="J772" s="28">
        <f t="shared" si="186"/>
        <v>69</v>
      </c>
      <c r="K772" s="28">
        <f t="shared" si="186"/>
        <v>125</v>
      </c>
      <c r="L772" s="28">
        <f t="shared" si="186"/>
        <v>0</v>
      </c>
      <c r="M772" s="28">
        <f t="shared" si="186"/>
        <v>1</v>
      </c>
      <c r="N772" s="28">
        <f t="shared" si="186"/>
        <v>1</v>
      </c>
      <c r="O772" s="28">
        <f t="shared" si="186"/>
        <v>0</v>
      </c>
      <c r="P772" s="28">
        <f t="shared" si="186"/>
        <v>0</v>
      </c>
      <c r="Q772" s="28">
        <f t="shared" si="186"/>
        <v>3</v>
      </c>
      <c r="R772" s="28">
        <f t="shared" si="186"/>
        <v>9</v>
      </c>
      <c r="S772" s="29">
        <f t="shared" si="179"/>
        <v>0.207492795389049</v>
      </c>
      <c r="T772" s="29">
        <f t="shared" si="180"/>
        <v>0.30547550432276654</v>
      </c>
      <c r="U772" s="29">
        <f t="shared" si="181"/>
        <v>0.33651551312649164</v>
      </c>
      <c r="V772" s="42">
        <f t="shared" si="182"/>
        <v>419</v>
      </c>
      <c r="W772" s="28">
        <f t="shared" si="183"/>
        <v>106</v>
      </c>
      <c r="X772" s="30">
        <f t="shared" si="184"/>
        <v>39.400047732696905</v>
      </c>
      <c r="Y772" s="31">
        <f t="shared" si="185"/>
        <v>3.6937544749403344</v>
      </c>
    </row>
    <row r="773" spans="22:25" ht="15">
      <c r="V773" s="42"/>
      <c r="X773" s="28"/>
      <c r="Y773" s="28"/>
    </row>
    <row r="774" spans="1:25" ht="15.75">
      <c r="A774" s="32" t="s">
        <v>221</v>
      </c>
      <c r="C774" s="27">
        <v>1980</v>
      </c>
      <c r="V774" s="42"/>
      <c r="X774" s="28"/>
      <c r="Y774" s="28"/>
    </row>
    <row r="775" spans="1:25" ht="15">
      <c r="A775" s="28">
        <v>1980</v>
      </c>
      <c r="B775" s="28">
        <v>11</v>
      </c>
      <c r="C775" s="28">
        <v>36</v>
      </c>
      <c r="D775" s="28">
        <v>4</v>
      </c>
      <c r="E775" s="28">
        <v>9</v>
      </c>
      <c r="F775" s="28">
        <v>0</v>
      </c>
      <c r="G775" s="28">
        <v>0</v>
      </c>
      <c r="H775" s="28">
        <v>0</v>
      </c>
      <c r="I775" s="28">
        <v>0</v>
      </c>
      <c r="J775" s="28">
        <v>7</v>
      </c>
      <c r="K775" s="28">
        <v>7</v>
      </c>
      <c r="L775" s="28">
        <v>1</v>
      </c>
      <c r="M775" s="28">
        <v>0</v>
      </c>
      <c r="N775" s="28">
        <v>0</v>
      </c>
      <c r="O775" s="28">
        <v>0</v>
      </c>
      <c r="P775" s="28">
        <v>0</v>
      </c>
      <c r="Q775" s="28">
        <v>0</v>
      </c>
      <c r="R775" s="28">
        <v>2</v>
      </c>
      <c r="S775" s="29">
        <f>E775/C775</f>
        <v>0.25</v>
      </c>
      <c r="T775" s="29">
        <f>((I775*3)+(H775*2)+G775+E775)/C775</f>
        <v>0.25</v>
      </c>
      <c r="U775" s="29">
        <f>(E775+J775+O775)/(C775+J775+O775+Q775)</f>
        <v>0.37209302325581395</v>
      </c>
      <c r="V775" s="42">
        <f t="shared" si="182"/>
        <v>43</v>
      </c>
      <c r="W775" s="28">
        <f>E775+G775+(H775*2)+(I775*3)</f>
        <v>9</v>
      </c>
      <c r="X775" s="30">
        <f>((E775+J775+O775-N775-R775)*(W775+(0.26*(J775+O775)+(0.52*(P775+Q775+M775))))/(C775+J775+O775+P775+Q775))</f>
        <v>3.522790697674419</v>
      </c>
      <c r="Y775" s="31">
        <f>(((X775*(3*1458))/162)/(C775-E775+P775+Q775+N775+R775))</f>
        <v>3.2798396150761837</v>
      </c>
    </row>
    <row r="776" spans="22:25" ht="15">
      <c r="V776" s="42"/>
      <c r="X776" s="28"/>
      <c r="Y776" s="28"/>
    </row>
    <row r="777" spans="1:25" ht="15.75">
      <c r="A777" s="32" t="s">
        <v>222</v>
      </c>
      <c r="C777" s="27">
        <v>1982</v>
      </c>
      <c r="V777" s="42"/>
      <c r="X777" s="28"/>
      <c r="Y777" s="28"/>
    </row>
    <row r="778" spans="1:25" ht="15">
      <c r="A778" s="28">
        <v>1982</v>
      </c>
      <c r="B778" s="28">
        <v>44</v>
      </c>
      <c r="C778" s="28">
        <v>23</v>
      </c>
      <c r="D778" s="28">
        <v>3</v>
      </c>
      <c r="E778" s="28">
        <v>3</v>
      </c>
      <c r="F778" s="28">
        <v>1</v>
      </c>
      <c r="G778" s="28">
        <v>0</v>
      </c>
      <c r="H778" s="28">
        <v>1</v>
      </c>
      <c r="I778" s="28">
        <v>0</v>
      </c>
      <c r="J778" s="28">
        <v>1</v>
      </c>
      <c r="K778" s="28">
        <v>4</v>
      </c>
      <c r="L778" s="28">
        <v>1</v>
      </c>
      <c r="M778" s="28">
        <v>0</v>
      </c>
      <c r="N778" s="28">
        <v>0</v>
      </c>
      <c r="O778" s="28">
        <v>0</v>
      </c>
      <c r="P778" s="28">
        <v>0</v>
      </c>
      <c r="Q778" s="28">
        <v>0</v>
      </c>
      <c r="R778" s="28">
        <v>0</v>
      </c>
      <c r="S778" s="29">
        <f>E778/C778</f>
        <v>0.13043478260869565</v>
      </c>
      <c r="T778" s="29">
        <f>((I778*3)+(H778*2)+G778+E778)/C778</f>
        <v>0.21739130434782608</v>
      </c>
      <c r="U778" s="29">
        <f>(E778+J778+O778)/(C778+J778+O778+Q778)</f>
        <v>0.16666666666666666</v>
      </c>
      <c r="V778" s="42">
        <f t="shared" si="182"/>
        <v>24</v>
      </c>
      <c r="W778" s="28">
        <f>E778+G778+(H778*2)+(I778*3)</f>
        <v>5</v>
      </c>
      <c r="X778" s="30">
        <f>((E778+J778+O778-N778-R778)*(W778+(0.26*(J778+O778)+(0.52*(P778+Q778+M778))))/(C778+J778+O778+P778+Q778))</f>
        <v>0.8766666666666666</v>
      </c>
      <c r="Y778" s="31">
        <f>(((X778*(3*1458))/162)/(C778-E778+P778+Q778+N778+R778))</f>
        <v>1.1835</v>
      </c>
    </row>
    <row r="779" spans="22:25" ht="15">
      <c r="V779" s="42"/>
      <c r="X779" s="28"/>
      <c r="Y779" s="28"/>
    </row>
    <row r="780" spans="1:25" ht="15.75">
      <c r="A780" s="32" t="s">
        <v>223</v>
      </c>
      <c r="C780" s="27">
        <v>1984</v>
      </c>
      <c r="V780" s="42"/>
      <c r="X780" s="28"/>
      <c r="Y780" s="28"/>
    </row>
    <row r="781" spans="1:25" ht="15">
      <c r="A781" s="28">
        <v>1984</v>
      </c>
      <c r="B781" s="28">
        <v>117</v>
      </c>
      <c r="C781" s="28">
        <v>433</v>
      </c>
      <c r="D781" s="28">
        <v>46</v>
      </c>
      <c r="E781" s="28">
        <v>108</v>
      </c>
      <c r="F781" s="28">
        <v>30</v>
      </c>
      <c r="G781" s="28">
        <v>16</v>
      </c>
      <c r="H781" s="28">
        <v>5</v>
      </c>
      <c r="I781" s="28">
        <v>7</v>
      </c>
      <c r="J781" s="28">
        <v>23</v>
      </c>
      <c r="K781" s="28">
        <v>84</v>
      </c>
      <c r="L781" s="28">
        <v>14</v>
      </c>
      <c r="M781" s="28">
        <v>0</v>
      </c>
      <c r="N781" s="28">
        <v>0</v>
      </c>
      <c r="O781" s="28">
        <v>0</v>
      </c>
      <c r="P781" s="28">
        <v>4</v>
      </c>
      <c r="Q781" s="28">
        <v>1</v>
      </c>
      <c r="R781" s="28">
        <v>19</v>
      </c>
      <c r="S781" s="29">
        <f>E781/C781</f>
        <v>0.24942263279445728</v>
      </c>
      <c r="T781" s="29">
        <f>((I781*3)+(H781*2)+G781+E781)/C781</f>
        <v>0.3579676674364896</v>
      </c>
      <c r="U781" s="29">
        <f>(E781+J781+O781)/(C781+J781+O781+Q781)</f>
        <v>0.28665207877461707</v>
      </c>
      <c r="V781" s="42">
        <f t="shared" si="182"/>
        <v>461</v>
      </c>
      <c r="W781" s="28">
        <f>E781+G781+(H781*2)+(I781*3)</f>
        <v>155</v>
      </c>
      <c r="X781" s="30">
        <f>((E781+J781+O781-N781-R781)*(W781+(0.26*(J781+O781)+(0.52*(P781+Q781+M781))))/(C781+J781+O781+P781+Q781))</f>
        <v>39.74177874186552</v>
      </c>
      <c r="Y781" s="31">
        <f>(((X781*(3*1458))/162)/(C781-E781+P781+Q781+N781+R781))</f>
        <v>3.074578871147189</v>
      </c>
    </row>
    <row r="782" spans="22:25" ht="15">
      <c r="V782" s="42"/>
      <c r="X782" s="28"/>
      <c r="Y782" s="28"/>
    </row>
    <row r="783" spans="1:25" ht="15.75">
      <c r="A783" s="32" t="s">
        <v>224</v>
      </c>
      <c r="C783" s="33" t="s">
        <v>225</v>
      </c>
      <c r="V783" s="42"/>
      <c r="X783" s="28"/>
      <c r="Y783" s="28"/>
    </row>
    <row r="784" spans="1:25" ht="15">
      <c r="A784" s="28">
        <v>1996</v>
      </c>
      <c r="B784" s="28">
        <v>95</v>
      </c>
      <c r="C784" s="28">
        <v>360</v>
      </c>
      <c r="D784" s="28">
        <v>51</v>
      </c>
      <c r="E784" s="28">
        <v>105</v>
      </c>
      <c r="F784" s="28">
        <v>56</v>
      </c>
      <c r="G784" s="28">
        <v>33</v>
      </c>
      <c r="H784" s="28">
        <v>4</v>
      </c>
      <c r="I784" s="28">
        <v>10</v>
      </c>
      <c r="J784" s="28">
        <v>18</v>
      </c>
      <c r="K784" s="28">
        <v>59</v>
      </c>
      <c r="L784" s="28">
        <v>5</v>
      </c>
      <c r="M784" s="28">
        <v>3</v>
      </c>
      <c r="N784" s="28">
        <v>2</v>
      </c>
      <c r="O784" s="28">
        <v>0</v>
      </c>
      <c r="P784" s="28">
        <v>0</v>
      </c>
      <c r="Q784" s="28">
        <v>1</v>
      </c>
      <c r="R784" s="28">
        <v>14</v>
      </c>
      <c r="S784" s="29">
        <f aca="true" t="shared" si="187" ref="S784:S791">E784/C784</f>
        <v>0.2916666666666667</v>
      </c>
      <c r="T784" s="29">
        <f aca="true" t="shared" si="188" ref="T784:T791">((I784*3)+(H784*2)+G784+E784)/C784</f>
        <v>0.4888888888888889</v>
      </c>
      <c r="U784" s="29">
        <f aca="true" t="shared" si="189" ref="U784:U791">(E784+J784+O784)/(C784+J784+O784+Q784)</f>
        <v>0.3245382585751979</v>
      </c>
      <c r="V784" s="42">
        <f t="shared" si="182"/>
        <v>379</v>
      </c>
      <c r="W784" s="28">
        <f aca="true" t="shared" si="190" ref="W784:W791">E784+G784+(H784*2)+(I784*3)</f>
        <v>176</v>
      </c>
      <c r="X784" s="30">
        <f aca="true" t="shared" si="191" ref="X784:X791">((E784+J784+O784-N784-R784)*(W784+(0.26*(J784+O784)+(0.52*(P784+Q784+M784))))/(C784+J784+O784+P784+Q784))</f>
        <v>51.597150395778364</v>
      </c>
      <c r="Y784" s="31">
        <f aca="true" t="shared" si="192" ref="Y784:Y791">(((X784*(3*1458))/162)/(C784-E784+P784+Q784+N784+R784))</f>
        <v>5.12177595840447</v>
      </c>
    </row>
    <row r="785" spans="1:25" ht="15">
      <c r="A785" s="28">
        <v>1997</v>
      </c>
      <c r="B785" s="28">
        <v>108</v>
      </c>
      <c r="C785" s="28">
        <v>340</v>
      </c>
      <c r="D785" s="28">
        <v>40</v>
      </c>
      <c r="E785" s="28">
        <v>80</v>
      </c>
      <c r="F785" s="28">
        <v>40</v>
      </c>
      <c r="G785" s="28">
        <v>18</v>
      </c>
      <c r="H785" s="28">
        <v>3</v>
      </c>
      <c r="I785" s="28">
        <v>7</v>
      </c>
      <c r="J785" s="28">
        <v>26</v>
      </c>
      <c r="K785" s="28">
        <v>60</v>
      </c>
      <c r="L785" s="28">
        <v>4</v>
      </c>
      <c r="M785" s="28">
        <v>2</v>
      </c>
      <c r="N785" s="28">
        <v>4</v>
      </c>
      <c r="O785" s="28">
        <v>4</v>
      </c>
      <c r="P785" s="28">
        <v>0</v>
      </c>
      <c r="Q785" s="28">
        <v>2</v>
      </c>
      <c r="R785" s="28">
        <v>9</v>
      </c>
      <c r="S785" s="29">
        <f t="shared" si="187"/>
        <v>0.23529411764705882</v>
      </c>
      <c r="T785" s="29">
        <f t="shared" si="188"/>
        <v>0.36764705882352944</v>
      </c>
      <c r="U785" s="29">
        <f t="shared" si="189"/>
        <v>0.2956989247311828</v>
      </c>
      <c r="V785" s="42">
        <f t="shared" si="182"/>
        <v>372</v>
      </c>
      <c r="W785" s="28">
        <f t="shared" si="190"/>
        <v>125</v>
      </c>
      <c r="X785" s="30">
        <f t="shared" si="191"/>
        <v>35.170322580645156</v>
      </c>
      <c r="Y785" s="31">
        <f t="shared" si="192"/>
        <v>3.453086217008797</v>
      </c>
    </row>
    <row r="786" spans="1:25" ht="15">
      <c r="A786" s="28">
        <v>1998</v>
      </c>
      <c r="B786" s="28">
        <v>118</v>
      </c>
      <c r="C786" s="28">
        <v>403</v>
      </c>
      <c r="D786" s="28">
        <v>67</v>
      </c>
      <c r="E786" s="28">
        <v>131</v>
      </c>
      <c r="F786" s="28">
        <v>65</v>
      </c>
      <c r="G786" s="28">
        <v>30</v>
      </c>
      <c r="H786" s="28">
        <v>5</v>
      </c>
      <c r="I786" s="28">
        <v>16</v>
      </c>
      <c r="J786" s="28">
        <v>26</v>
      </c>
      <c r="K786" s="28">
        <v>47</v>
      </c>
      <c r="L786" s="28">
        <v>4</v>
      </c>
      <c r="M786" s="28">
        <v>0</v>
      </c>
      <c r="N786" s="28">
        <v>0</v>
      </c>
      <c r="O786" s="28">
        <v>3</v>
      </c>
      <c r="P786" s="28">
        <v>0</v>
      </c>
      <c r="Q786" s="28">
        <v>2</v>
      </c>
      <c r="R786" s="28">
        <v>8</v>
      </c>
      <c r="S786" s="29">
        <f t="shared" si="187"/>
        <v>0.3250620347394541</v>
      </c>
      <c r="T786" s="29">
        <f t="shared" si="188"/>
        <v>0.543424317617866</v>
      </c>
      <c r="U786" s="29">
        <f t="shared" si="189"/>
        <v>0.3686635944700461</v>
      </c>
      <c r="V786" s="42">
        <f t="shared" si="182"/>
        <v>434</v>
      </c>
      <c r="W786" s="28">
        <f t="shared" si="190"/>
        <v>219</v>
      </c>
      <c r="X786" s="30">
        <f t="shared" si="191"/>
        <v>79.70543778801844</v>
      </c>
      <c r="Y786" s="31">
        <f t="shared" si="192"/>
        <v>7.63137170310815</v>
      </c>
    </row>
    <row r="787" spans="1:25" ht="15">
      <c r="A787" s="28">
        <v>1999</v>
      </c>
      <c r="B787" s="28">
        <v>107</v>
      </c>
      <c r="C787" s="28">
        <v>361</v>
      </c>
      <c r="D787" s="28">
        <v>54</v>
      </c>
      <c r="E787" s="28">
        <v>97</v>
      </c>
      <c r="F787" s="28">
        <v>57</v>
      </c>
      <c r="G787" s="28">
        <v>19</v>
      </c>
      <c r="H787" s="28">
        <v>6</v>
      </c>
      <c r="I787" s="28">
        <v>20</v>
      </c>
      <c r="J787" s="28">
        <v>28</v>
      </c>
      <c r="K787" s="28">
        <v>69</v>
      </c>
      <c r="L787" s="28">
        <v>0</v>
      </c>
      <c r="M787" s="28">
        <v>2</v>
      </c>
      <c r="N787" s="28">
        <v>0</v>
      </c>
      <c r="O787" s="28">
        <v>6</v>
      </c>
      <c r="P787" s="28">
        <v>0</v>
      </c>
      <c r="Q787" s="28">
        <v>1</v>
      </c>
      <c r="R787" s="28">
        <v>11</v>
      </c>
      <c r="S787" s="29">
        <f t="shared" si="187"/>
        <v>0.26869806094182824</v>
      </c>
      <c r="T787" s="29">
        <f t="shared" si="188"/>
        <v>0.5207756232686981</v>
      </c>
      <c r="U787" s="29">
        <f t="shared" si="189"/>
        <v>0.33080808080808083</v>
      </c>
      <c r="V787" s="42">
        <f t="shared" si="182"/>
        <v>396</v>
      </c>
      <c r="W787" s="28">
        <f t="shared" si="190"/>
        <v>188</v>
      </c>
      <c r="X787" s="30">
        <f t="shared" si="191"/>
        <v>60.121212121212125</v>
      </c>
      <c r="Y787" s="31">
        <f t="shared" si="192"/>
        <v>5.881422924901186</v>
      </c>
    </row>
    <row r="788" spans="1:25" ht="15">
      <c r="A788" s="28">
        <v>2000</v>
      </c>
      <c r="B788" s="28">
        <v>137</v>
      </c>
      <c r="C788" s="28">
        <v>456</v>
      </c>
      <c r="D788" s="28">
        <v>73</v>
      </c>
      <c r="E788" s="28">
        <v>129</v>
      </c>
      <c r="F788" s="28">
        <v>88</v>
      </c>
      <c r="G788" s="28">
        <v>18</v>
      </c>
      <c r="H788" s="28">
        <v>2</v>
      </c>
      <c r="I788" s="28">
        <v>27</v>
      </c>
      <c r="J788" s="28">
        <v>35</v>
      </c>
      <c r="K788" s="28">
        <v>73</v>
      </c>
      <c r="L788" s="28">
        <v>2</v>
      </c>
      <c r="M788" s="28">
        <v>1</v>
      </c>
      <c r="N788" s="28">
        <v>0</v>
      </c>
      <c r="O788" s="28">
        <v>1</v>
      </c>
      <c r="P788" s="28">
        <v>0</v>
      </c>
      <c r="Q788" s="28">
        <v>1</v>
      </c>
      <c r="R788" s="28">
        <v>21</v>
      </c>
      <c r="S788" s="29">
        <f t="shared" si="187"/>
        <v>0.28289473684210525</v>
      </c>
      <c r="T788" s="29">
        <f t="shared" si="188"/>
        <v>0.5087719298245614</v>
      </c>
      <c r="U788" s="29">
        <f t="shared" si="189"/>
        <v>0.33468559837728196</v>
      </c>
      <c r="V788" s="42">
        <f t="shared" si="182"/>
        <v>493</v>
      </c>
      <c r="W788" s="28">
        <f t="shared" si="190"/>
        <v>232</v>
      </c>
      <c r="X788" s="30">
        <f t="shared" si="191"/>
        <v>70.8024340770791</v>
      </c>
      <c r="Y788" s="31">
        <f t="shared" si="192"/>
        <v>5.477552206536205</v>
      </c>
    </row>
    <row r="789" spans="1:25" ht="15">
      <c r="A789" s="28">
        <v>2001</v>
      </c>
      <c r="B789" s="28">
        <v>4</v>
      </c>
      <c r="C789" s="28">
        <v>7</v>
      </c>
      <c r="D789" s="28">
        <v>0</v>
      </c>
      <c r="E789" s="28">
        <v>1</v>
      </c>
      <c r="F789" s="28">
        <v>0</v>
      </c>
      <c r="G789" s="28">
        <v>1</v>
      </c>
      <c r="H789" s="28">
        <v>0</v>
      </c>
      <c r="I789" s="28">
        <v>0</v>
      </c>
      <c r="J789" s="28">
        <v>0</v>
      </c>
      <c r="K789" s="28">
        <v>0</v>
      </c>
      <c r="L789" s="28">
        <v>1</v>
      </c>
      <c r="M789" s="28">
        <v>0</v>
      </c>
      <c r="N789" s="28">
        <v>0</v>
      </c>
      <c r="O789" s="28">
        <v>0</v>
      </c>
      <c r="P789" s="28">
        <v>0</v>
      </c>
      <c r="Q789" s="28">
        <v>0</v>
      </c>
      <c r="R789" s="28">
        <v>0</v>
      </c>
      <c r="S789" s="29">
        <f t="shared" si="187"/>
        <v>0.14285714285714285</v>
      </c>
      <c r="T789" s="29">
        <f t="shared" si="188"/>
        <v>0.2857142857142857</v>
      </c>
      <c r="U789" s="29">
        <f t="shared" si="189"/>
        <v>0.14285714285714285</v>
      </c>
      <c r="V789" s="42">
        <f t="shared" si="182"/>
        <v>7</v>
      </c>
      <c r="W789" s="28">
        <f t="shared" si="190"/>
        <v>2</v>
      </c>
      <c r="X789" s="30">
        <f t="shared" si="191"/>
        <v>0.2857142857142857</v>
      </c>
      <c r="Y789" s="31">
        <f t="shared" si="192"/>
        <v>1.2857142857142856</v>
      </c>
    </row>
    <row r="790" spans="1:25" ht="15">
      <c r="A790" s="35">
        <v>2002</v>
      </c>
      <c r="B790" s="35">
        <v>11</v>
      </c>
      <c r="C790" s="35">
        <v>27</v>
      </c>
      <c r="D790" s="35">
        <v>4</v>
      </c>
      <c r="E790" s="35">
        <v>10</v>
      </c>
      <c r="F790" s="35">
        <v>6</v>
      </c>
      <c r="G790" s="35">
        <v>1</v>
      </c>
      <c r="H790" s="35">
        <v>0</v>
      </c>
      <c r="I790" s="35">
        <v>2</v>
      </c>
      <c r="J790" s="35">
        <v>4</v>
      </c>
      <c r="K790" s="35">
        <v>3</v>
      </c>
      <c r="L790" s="35">
        <v>0</v>
      </c>
      <c r="M790" s="35">
        <v>0</v>
      </c>
      <c r="N790" s="35">
        <v>0</v>
      </c>
      <c r="O790" s="35">
        <v>0</v>
      </c>
      <c r="P790" s="35">
        <v>0</v>
      </c>
      <c r="Q790" s="35">
        <v>0</v>
      </c>
      <c r="R790" s="35">
        <v>1</v>
      </c>
      <c r="S790" s="36">
        <f t="shared" si="187"/>
        <v>0.37037037037037035</v>
      </c>
      <c r="T790" s="36">
        <f t="shared" si="188"/>
        <v>0.6296296296296297</v>
      </c>
      <c r="U790" s="36">
        <f t="shared" si="189"/>
        <v>0.45161290322580644</v>
      </c>
      <c r="V790" s="35">
        <f t="shared" si="182"/>
        <v>31</v>
      </c>
      <c r="W790" s="35">
        <f t="shared" si="190"/>
        <v>17</v>
      </c>
      <c r="X790" s="37">
        <f t="shared" si="191"/>
        <v>7.56516129032258</v>
      </c>
      <c r="Y790" s="38">
        <f t="shared" si="192"/>
        <v>11.347741935483871</v>
      </c>
    </row>
    <row r="791" spans="1:25" ht="15">
      <c r="A791" t="s">
        <v>259</v>
      </c>
      <c r="B791">
        <f>SUM(B784:B790)</f>
        <v>580</v>
      </c>
      <c r="C791">
        <f aca="true" t="shared" si="193" ref="C791:R791">SUM(C784:C790)</f>
        <v>1954</v>
      </c>
      <c r="D791">
        <f t="shared" si="193"/>
        <v>289</v>
      </c>
      <c r="E791">
        <f t="shared" si="193"/>
        <v>553</v>
      </c>
      <c r="F791">
        <f t="shared" si="193"/>
        <v>312</v>
      </c>
      <c r="G791">
        <f t="shared" si="193"/>
        <v>120</v>
      </c>
      <c r="H791">
        <f t="shared" si="193"/>
        <v>20</v>
      </c>
      <c r="I791">
        <f t="shared" si="193"/>
        <v>82</v>
      </c>
      <c r="J791">
        <f t="shared" si="193"/>
        <v>137</v>
      </c>
      <c r="K791">
        <f t="shared" si="193"/>
        <v>311</v>
      </c>
      <c r="L791">
        <f t="shared" si="193"/>
        <v>16</v>
      </c>
      <c r="M791">
        <f t="shared" si="193"/>
        <v>8</v>
      </c>
      <c r="N791">
        <f t="shared" si="193"/>
        <v>6</v>
      </c>
      <c r="O791">
        <f t="shared" si="193"/>
        <v>14</v>
      </c>
      <c r="P791">
        <f t="shared" si="193"/>
        <v>0</v>
      </c>
      <c r="Q791">
        <f t="shared" si="193"/>
        <v>7</v>
      </c>
      <c r="R791">
        <f t="shared" si="193"/>
        <v>64</v>
      </c>
      <c r="S791" s="29">
        <f t="shared" si="187"/>
        <v>0.28300921187308087</v>
      </c>
      <c r="T791" s="29">
        <f t="shared" si="188"/>
        <v>0.4907881269191402</v>
      </c>
      <c r="U791" s="29">
        <f t="shared" si="189"/>
        <v>0.3333333333333333</v>
      </c>
      <c r="V791" s="42">
        <f t="shared" si="182"/>
        <v>2112</v>
      </c>
      <c r="W791" s="28">
        <f t="shared" si="190"/>
        <v>959</v>
      </c>
      <c r="X791" s="30">
        <f t="shared" si="191"/>
        <v>302.00854166666664</v>
      </c>
      <c r="Y791" s="31">
        <f t="shared" si="192"/>
        <v>5.5170707882273335</v>
      </c>
    </row>
    <row r="792" spans="22:25" ht="15">
      <c r="V792" s="42"/>
      <c r="X792" s="28"/>
      <c r="Y792" s="28"/>
    </row>
    <row r="793" spans="1:25" ht="15.75">
      <c r="A793" s="32" t="s">
        <v>226</v>
      </c>
      <c r="C793" s="33" t="s">
        <v>227</v>
      </c>
      <c r="V793" s="42"/>
      <c r="X793" s="28"/>
      <c r="Y793" s="28"/>
    </row>
    <row r="794" spans="1:25" ht="15">
      <c r="A794" s="28">
        <v>2003</v>
      </c>
      <c r="B794" s="28">
        <v>4</v>
      </c>
      <c r="C794" s="28">
        <v>3</v>
      </c>
      <c r="D794" s="28">
        <v>0</v>
      </c>
      <c r="E794" s="28">
        <v>1</v>
      </c>
      <c r="F794" s="28">
        <v>0</v>
      </c>
      <c r="G794" s="28">
        <v>1</v>
      </c>
      <c r="H794" s="28">
        <v>0</v>
      </c>
      <c r="I794" s="28">
        <v>0</v>
      </c>
      <c r="J794" s="28">
        <v>0</v>
      </c>
      <c r="K794" s="28">
        <v>0</v>
      </c>
      <c r="L794" s="28">
        <v>0</v>
      </c>
      <c r="M794" s="28">
        <v>0</v>
      </c>
      <c r="N794" s="28">
        <v>0</v>
      </c>
      <c r="O794" s="28">
        <v>0</v>
      </c>
      <c r="P794" s="28">
        <v>0</v>
      </c>
      <c r="Q794" s="28">
        <v>0</v>
      </c>
      <c r="R794" s="28">
        <v>0</v>
      </c>
      <c r="S794" s="29">
        <f aca="true" t="shared" si="194" ref="S794:S799">E794/C794</f>
        <v>0.3333333333333333</v>
      </c>
      <c r="T794" s="29">
        <f aca="true" t="shared" si="195" ref="T794:T799">((I794*3)+(H794*2)+G794+E794)/C794</f>
        <v>0.6666666666666666</v>
      </c>
      <c r="U794" s="29">
        <f aca="true" t="shared" si="196" ref="U794:U799">(E794+J794+O794)/(C794+J794+O794+Q794)</f>
        <v>0.3333333333333333</v>
      </c>
      <c r="V794" s="42">
        <f t="shared" si="182"/>
        <v>3</v>
      </c>
      <c r="W794" s="28">
        <f aca="true" t="shared" si="197" ref="W794:W799">E794+G794+(H794*2)+(I794*3)</f>
        <v>2</v>
      </c>
      <c r="X794" s="30">
        <f aca="true" t="shared" si="198" ref="X794:X799">((E794+J794+O794-N794-R794)*(W794+(0.26*(J794+O794)+(0.52*(P794+Q794+M794))))/(C794+J794+O794+P794+Q794))</f>
        <v>0.6666666666666666</v>
      </c>
      <c r="Y794" s="31">
        <f aca="true" t="shared" si="199" ref="Y794:Y799">(((X794*(3*1458))/162)/(C794-E794+P794+Q794+N794+R794))</f>
        <v>9</v>
      </c>
    </row>
    <row r="795" spans="1:25" ht="15">
      <c r="A795" s="42">
        <v>2004</v>
      </c>
      <c r="B795" s="42">
        <v>13</v>
      </c>
      <c r="C795" s="42">
        <v>41</v>
      </c>
      <c r="D795" s="42">
        <v>5</v>
      </c>
      <c r="E795" s="42">
        <v>10</v>
      </c>
      <c r="F795" s="42">
        <v>6</v>
      </c>
      <c r="G795" s="42">
        <v>3</v>
      </c>
      <c r="H795" s="42">
        <v>0</v>
      </c>
      <c r="I795" s="42">
        <v>1</v>
      </c>
      <c r="J795" s="42">
        <v>0</v>
      </c>
      <c r="K795" s="42">
        <v>8</v>
      </c>
      <c r="L795" s="42">
        <v>2</v>
      </c>
      <c r="M795" s="42">
        <v>1</v>
      </c>
      <c r="N795" s="42">
        <v>0</v>
      </c>
      <c r="O795" s="42">
        <v>0</v>
      </c>
      <c r="P795" s="42">
        <v>0</v>
      </c>
      <c r="Q795" s="42">
        <v>0</v>
      </c>
      <c r="R795" s="42">
        <v>0</v>
      </c>
      <c r="S795" s="46">
        <f t="shared" si="194"/>
        <v>0.24390243902439024</v>
      </c>
      <c r="T795" s="46">
        <f t="shared" si="195"/>
        <v>0.3902439024390244</v>
      </c>
      <c r="U795" s="46">
        <f t="shared" si="196"/>
        <v>0.24390243902439024</v>
      </c>
      <c r="V795" s="42">
        <f t="shared" si="182"/>
        <v>41</v>
      </c>
      <c r="W795" s="42">
        <f t="shared" si="197"/>
        <v>16</v>
      </c>
      <c r="X795" s="47">
        <f t="shared" si="198"/>
        <v>4.029268292682927</v>
      </c>
      <c r="Y795" s="48">
        <f t="shared" si="199"/>
        <v>3.5093627065302915</v>
      </c>
    </row>
    <row r="796" spans="1:25" ht="15">
      <c r="A796" s="42">
        <v>2011</v>
      </c>
      <c r="B796" s="42">
        <v>132</v>
      </c>
      <c r="C796" s="42">
        <v>434</v>
      </c>
      <c r="D796" s="42">
        <v>57</v>
      </c>
      <c r="E796" s="42">
        <v>111</v>
      </c>
      <c r="F796" s="42">
        <v>54</v>
      </c>
      <c r="G796" s="42">
        <v>19</v>
      </c>
      <c r="H796" s="42">
        <v>7</v>
      </c>
      <c r="I796" s="42">
        <v>11</v>
      </c>
      <c r="J796" s="42">
        <v>19</v>
      </c>
      <c r="K796" s="42">
        <v>130</v>
      </c>
      <c r="L796" s="42">
        <v>9</v>
      </c>
      <c r="M796" s="42">
        <v>2</v>
      </c>
      <c r="N796" s="42">
        <v>2</v>
      </c>
      <c r="O796" s="42">
        <v>0</v>
      </c>
      <c r="P796" s="42">
        <v>0</v>
      </c>
      <c r="Q796" s="42">
        <v>5</v>
      </c>
      <c r="R796" s="42">
        <v>15</v>
      </c>
      <c r="S796" s="46">
        <f t="shared" si="194"/>
        <v>0.2557603686635945</v>
      </c>
      <c r="T796" s="46">
        <f t="shared" si="195"/>
        <v>0.4078341013824885</v>
      </c>
      <c r="U796" s="46">
        <f t="shared" si="196"/>
        <v>0.2838427947598253</v>
      </c>
      <c r="V796" s="42">
        <f>(C796+J796+O796+P796+Q796)</f>
        <v>458</v>
      </c>
      <c r="W796" s="42">
        <f t="shared" si="197"/>
        <v>177</v>
      </c>
      <c r="X796" s="47">
        <f t="shared" si="198"/>
        <v>45.78720524017467</v>
      </c>
      <c r="Y796" s="48">
        <f t="shared" si="199"/>
        <v>3.583346497057148</v>
      </c>
    </row>
    <row r="797" spans="1:25" ht="15">
      <c r="A797" s="42">
        <v>2012</v>
      </c>
      <c r="B797" s="42">
        <v>136</v>
      </c>
      <c r="C797" s="42">
        <v>478</v>
      </c>
      <c r="D797" s="42">
        <v>58</v>
      </c>
      <c r="E797" s="42">
        <v>119</v>
      </c>
      <c r="F797" s="42">
        <v>73</v>
      </c>
      <c r="G797" s="42">
        <v>24</v>
      </c>
      <c r="H797" s="42">
        <v>0</v>
      </c>
      <c r="I797" s="42">
        <v>27</v>
      </c>
      <c r="J797" s="42">
        <v>15</v>
      </c>
      <c r="K797" s="42">
        <v>137</v>
      </c>
      <c r="L797" s="42">
        <v>10</v>
      </c>
      <c r="M797" s="42">
        <v>2</v>
      </c>
      <c r="N797" s="42">
        <v>3</v>
      </c>
      <c r="O797" s="42">
        <v>0</v>
      </c>
      <c r="P797" s="42">
        <v>1</v>
      </c>
      <c r="Q797" s="42">
        <v>3</v>
      </c>
      <c r="R797" s="42">
        <v>7</v>
      </c>
      <c r="S797" s="46">
        <f t="shared" si="194"/>
        <v>0.2489539748953975</v>
      </c>
      <c r="T797" s="46">
        <f t="shared" si="195"/>
        <v>0.4686192468619247</v>
      </c>
      <c r="U797" s="46">
        <f t="shared" si="196"/>
        <v>0.2701612903225806</v>
      </c>
      <c r="V797" s="42">
        <f>(C797+J797+O797+P797+Q797)</f>
        <v>497</v>
      </c>
      <c r="W797" s="42">
        <f t="shared" si="197"/>
        <v>224</v>
      </c>
      <c r="X797" s="47">
        <f t="shared" si="198"/>
        <v>57.63879275653923</v>
      </c>
      <c r="Y797" s="48">
        <f t="shared" si="199"/>
        <v>4.172245052081928</v>
      </c>
    </row>
    <row r="798" spans="1:25" ht="15">
      <c r="A798" s="35">
        <v>2013</v>
      </c>
      <c r="B798" s="35">
        <v>121</v>
      </c>
      <c r="C798" s="35">
        <v>338</v>
      </c>
      <c r="D798" s="35">
        <v>35</v>
      </c>
      <c r="E798" s="35">
        <v>81</v>
      </c>
      <c r="F798" s="35">
        <v>45</v>
      </c>
      <c r="G798" s="35">
        <v>21</v>
      </c>
      <c r="H798" s="35">
        <v>0</v>
      </c>
      <c r="I798" s="35">
        <v>11</v>
      </c>
      <c r="J798" s="35">
        <v>5</v>
      </c>
      <c r="K798" s="35">
        <v>99</v>
      </c>
      <c r="L798" s="35">
        <v>5</v>
      </c>
      <c r="M798" s="35">
        <v>2</v>
      </c>
      <c r="N798" s="35">
        <v>3</v>
      </c>
      <c r="O798" s="35">
        <v>0</v>
      </c>
      <c r="P798" s="35">
        <v>0</v>
      </c>
      <c r="Q798" s="35">
        <v>3</v>
      </c>
      <c r="R798" s="35">
        <v>8</v>
      </c>
      <c r="S798" s="36">
        <f t="shared" si="194"/>
        <v>0.23964497041420119</v>
      </c>
      <c r="T798" s="36">
        <f t="shared" si="195"/>
        <v>0.3994082840236686</v>
      </c>
      <c r="U798" s="36">
        <f t="shared" si="196"/>
        <v>0.24855491329479767</v>
      </c>
      <c r="V798" s="35">
        <f>(C798+J798+O798+P798+Q798)</f>
        <v>346</v>
      </c>
      <c r="W798" s="35">
        <f t="shared" si="197"/>
        <v>135</v>
      </c>
      <c r="X798" s="37">
        <f t="shared" si="198"/>
        <v>30.108381502890172</v>
      </c>
      <c r="Y798" s="38">
        <f t="shared" si="199"/>
        <v>2.9997280464134115</v>
      </c>
    </row>
    <row r="799" spans="1:25" ht="15">
      <c r="A799" s="28" t="s">
        <v>259</v>
      </c>
      <c r="B799" s="28">
        <f aca="true" t="shared" si="200" ref="B799:R799">SUM(B794:B798)</f>
        <v>406</v>
      </c>
      <c r="C799" s="28">
        <f t="shared" si="200"/>
        <v>1294</v>
      </c>
      <c r="D799" s="28">
        <f t="shared" si="200"/>
        <v>155</v>
      </c>
      <c r="E799" s="28">
        <f t="shared" si="200"/>
        <v>322</v>
      </c>
      <c r="F799" s="28">
        <f t="shared" si="200"/>
        <v>178</v>
      </c>
      <c r="G799" s="28">
        <f t="shared" si="200"/>
        <v>68</v>
      </c>
      <c r="H799" s="28">
        <f t="shared" si="200"/>
        <v>7</v>
      </c>
      <c r="I799" s="28">
        <f t="shared" si="200"/>
        <v>50</v>
      </c>
      <c r="J799" s="28">
        <f t="shared" si="200"/>
        <v>39</v>
      </c>
      <c r="K799" s="28">
        <f t="shared" si="200"/>
        <v>374</v>
      </c>
      <c r="L799" s="28">
        <f t="shared" si="200"/>
        <v>26</v>
      </c>
      <c r="M799" s="28">
        <f t="shared" si="200"/>
        <v>7</v>
      </c>
      <c r="N799" s="28">
        <f t="shared" si="200"/>
        <v>8</v>
      </c>
      <c r="O799" s="28">
        <f t="shared" si="200"/>
        <v>0</v>
      </c>
      <c r="P799" s="28">
        <f t="shared" si="200"/>
        <v>1</v>
      </c>
      <c r="Q799" s="28">
        <f t="shared" si="200"/>
        <v>11</v>
      </c>
      <c r="R799" s="28">
        <f t="shared" si="200"/>
        <v>30</v>
      </c>
      <c r="S799" s="46">
        <f t="shared" si="194"/>
        <v>0.24884080370942813</v>
      </c>
      <c r="T799" s="46">
        <f t="shared" si="195"/>
        <v>0.4281298299845441</v>
      </c>
      <c r="U799" s="46">
        <f t="shared" si="196"/>
        <v>0.26860119047619047</v>
      </c>
      <c r="V799" s="42">
        <f>(C799+J799+O799+P799+Q799)</f>
        <v>1345</v>
      </c>
      <c r="W799" s="42">
        <f t="shared" si="197"/>
        <v>554</v>
      </c>
      <c r="X799" s="47">
        <f t="shared" si="198"/>
        <v>137.850156133829</v>
      </c>
      <c r="Y799" s="48">
        <f t="shared" si="199"/>
        <v>3.6418338704631927</v>
      </c>
    </row>
    <row r="800" spans="22:25" ht="15">
      <c r="V800" s="42"/>
      <c r="X800" s="28"/>
      <c r="Y800" s="28"/>
    </row>
    <row r="801" spans="1:25" ht="15.75">
      <c r="A801" s="32" t="s">
        <v>228</v>
      </c>
      <c r="C801" s="27">
        <v>1985</v>
      </c>
      <c r="V801" s="42"/>
      <c r="X801" s="28"/>
      <c r="Y801" s="28"/>
    </row>
    <row r="802" spans="1:25" ht="15">
      <c r="A802" s="28">
        <v>1985</v>
      </c>
      <c r="B802" s="28">
        <v>10</v>
      </c>
      <c r="C802" s="28">
        <v>24</v>
      </c>
      <c r="D802" s="28">
        <v>1</v>
      </c>
      <c r="E802" s="28">
        <v>7</v>
      </c>
      <c r="F802" s="28">
        <v>4</v>
      </c>
      <c r="G802" s="28">
        <v>0</v>
      </c>
      <c r="H802" s="28">
        <v>1</v>
      </c>
      <c r="I802" s="28">
        <v>0</v>
      </c>
      <c r="J802" s="28">
        <v>1</v>
      </c>
      <c r="K802" s="28">
        <v>4</v>
      </c>
      <c r="L802" s="28">
        <v>1</v>
      </c>
      <c r="M802" s="28">
        <v>1</v>
      </c>
      <c r="N802" s="28">
        <v>0</v>
      </c>
      <c r="O802" s="28">
        <v>0</v>
      </c>
      <c r="P802" s="28">
        <v>0</v>
      </c>
      <c r="Q802" s="28">
        <v>0</v>
      </c>
      <c r="R802" s="28">
        <v>1</v>
      </c>
      <c r="S802" s="29">
        <f>E802/C802</f>
        <v>0.2916666666666667</v>
      </c>
      <c r="T802" s="29">
        <f>((I802*3)+(H802*2)+G802+E802)/C802</f>
        <v>0.375</v>
      </c>
      <c r="U802" s="29">
        <f>(E802+J802+O802)/(C802+J802+O802+Q802)</f>
        <v>0.32</v>
      </c>
      <c r="V802" s="42">
        <f t="shared" si="182"/>
        <v>25</v>
      </c>
      <c r="W802" s="28">
        <f>E802+G802+(H802*2)+(I802*3)</f>
        <v>9</v>
      </c>
      <c r="X802" s="30">
        <f>((E802+J802+O802-N802-R802)*(W802+(0.26*(J802+O802)+(0.52*(P802+Q802+M802))))/(C802+J802+O802+P802+Q802))</f>
        <v>2.7384</v>
      </c>
      <c r="Y802" s="31">
        <f>(((X802*(3*1458))/162)/(C802-E802+P802+Q802+N802+R802))</f>
        <v>4.107600000000001</v>
      </c>
    </row>
    <row r="803" spans="22:25" ht="15">
      <c r="V803" s="42"/>
      <c r="X803" s="28"/>
      <c r="Y803" s="28"/>
    </row>
    <row r="804" spans="1:25" ht="15.75">
      <c r="A804" s="32" t="s">
        <v>229</v>
      </c>
      <c r="C804" s="27">
        <v>1984</v>
      </c>
      <c r="V804" s="42"/>
      <c r="X804" s="28"/>
      <c r="Y804" s="28"/>
    </row>
    <row r="805" spans="1:25" ht="15">
      <c r="A805" s="28">
        <v>1984</v>
      </c>
      <c r="B805" s="28">
        <v>19</v>
      </c>
      <c r="C805" s="28">
        <v>51</v>
      </c>
      <c r="D805" s="28">
        <v>1</v>
      </c>
      <c r="E805" s="28">
        <v>6</v>
      </c>
      <c r="F805" s="28">
        <v>2</v>
      </c>
      <c r="G805" s="28">
        <v>1</v>
      </c>
      <c r="H805" s="28">
        <v>0</v>
      </c>
      <c r="I805" s="28">
        <v>0</v>
      </c>
      <c r="J805" s="28">
        <v>2</v>
      </c>
      <c r="K805" s="28">
        <v>9</v>
      </c>
      <c r="L805" s="28">
        <v>2</v>
      </c>
      <c r="M805" s="28">
        <v>0</v>
      </c>
      <c r="N805" s="28">
        <v>0</v>
      </c>
      <c r="O805" s="28">
        <v>0</v>
      </c>
      <c r="P805" s="28">
        <v>1</v>
      </c>
      <c r="Q805" s="28">
        <v>0</v>
      </c>
      <c r="R805" s="28">
        <v>0</v>
      </c>
      <c r="S805" s="29">
        <f>E805/C805</f>
        <v>0.11764705882352941</v>
      </c>
      <c r="T805" s="29">
        <f>((I805*3)+(H805*2)+G805+E805)/C805</f>
        <v>0.13725490196078433</v>
      </c>
      <c r="U805" s="29">
        <f>(E805+J805+O805)/(C805+J805+O805+Q805)</f>
        <v>0.1509433962264151</v>
      </c>
      <c r="V805" s="42">
        <f t="shared" si="182"/>
        <v>54</v>
      </c>
      <c r="W805" s="28">
        <f>E805+G805+(H805*2)+(I805*3)</f>
        <v>7</v>
      </c>
      <c r="X805" s="30">
        <f>((E805+J805+O805-N805-R805)*(W805+(0.26*(J805+O805)+(0.52*(P805+Q805+M805))))/(C805+J805+O805+P805+Q805))</f>
        <v>1.191111111111111</v>
      </c>
      <c r="Y805" s="31">
        <f>(((X805*(3*1458))/162)/(C805-E805+P805+Q805+N805+R805))</f>
        <v>0.6991304347826086</v>
      </c>
    </row>
    <row r="806" spans="22:25" ht="15">
      <c r="V806" s="42"/>
      <c r="X806" s="28"/>
      <c r="Y806" s="28"/>
    </row>
    <row r="807" spans="1:25" ht="15.75">
      <c r="A807" s="32" t="s">
        <v>230</v>
      </c>
      <c r="C807" s="27">
        <v>2008</v>
      </c>
      <c r="V807" s="42"/>
      <c r="X807" s="28"/>
      <c r="Y807" s="28"/>
    </row>
    <row r="808" spans="1:25" ht="15">
      <c r="A808" s="28">
        <v>2008</v>
      </c>
      <c r="B808" s="28">
        <v>51</v>
      </c>
      <c r="C808" s="28">
        <v>133</v>
      </c>
      <c r="D808" s="28">
        <v>22</v>
      </c>
      <c r="E808" s="28">
        <v>34</v>
      </c>
      <c r="F808" s="28">
        <v>22</v>
      </c>
      <c r="G808" s="28">
        <v>2</v>
      </c>
      <c r="H808" s="28">
        <v>2</v>
      </c>
      <c r="I808" s="28">
        <v>5</v>
      </c>
      <c r="J808" s="28">
        <v>8</v>
      </c>
      <c r="K808" s="28">
        <v>34</v>
      </c>
      <c r="L808" s="28">
        <v>4</v>
      </c>
      <c r="M808" s="28">
        <v>3</v>
      </c>
      <c r="N808" s="28">
        <v>1</v>
      </c>
      <c r="O808" s="28">
        <v>1</v>
      </c>
      <c r="P808" s="28">
        <v>0</v>
      </c>
      <c r="Q808" s="28">
        <v>1</v>
      </c>
      <c r="R808" s="28">
        <v>4</v>
      </c>
      <c r="S808" s="29">
        <f>E808/C808</f>
        <v>0.2556390977443609</v>
      </c>
      <c r="T808" s="29">
        <f>((I808*3)+(H808*2)+G808+E808)/C808</f>
        <v>0.41353383458646614</v>
      </c>
      <c r="U808" s="29">
        <f>(E808+J808+O808)/(C808+J808+O808+Q808)</f>
        <v>0.3006993006993007</v>
      </c>
      <c r="V808" s="42">
        <f t="shared" si="182"/>
        <v>143</v>
      </c>
      <c r="W808" s="28">
        <f>E808+G808+(H808*2)+(I808*3)</f>
        <v>55</v>
      </c>
      <c r="X808" s="30">
        <f>((E808+J808+O808-N808-R808)*(W808+(0.26*(J808+O808)+(0.52*(P808+Q808+M808))))/(C808+J808+O808+P808+Q808))</f>
        <v>15.78993006993007</v>
      </c>
      <c r="Y808" s="31">
        <f>(((X808*(3*1458))/162)/(C808-E808+P808+Q808+N808+R808))</f>
        <v>4.060267732267733</v>
      </c>
    </row>
    <row r="809" spans="1:25" ht="15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V809"/>
      <c r="W809"/>
      <c r="X809"/>
      <c r="Y809"/>
    </row>
    <row r="810" spans="1:25" ht="15.75">
      <c r="A810" s="6" t="s">
        <v>231</v>
      </c>
      <c r="B810" s="28"/>
      <c r="C810" s="39">
        <v>2013</v>
      </c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V810"/>
      <c r="W810"/>
      <c r="X810"/>
      <c r="Y810"/>
    </row>
    <row r="811" spans="1:25" ht="15">
      <c r="A811" s="28">
        <v>2013</v>
      </c>
      <c r="B811" s="28">
        <v>39</v>
      </c>
      <c r="C811" s="28">
        <v>97</v>
      </c>
      <c r="D811" s="28">
        <v>9</v>
      </c>
      <c r="E811" s="28">
        <v>25</v>
      </c>
      <c r="F811" s="28">
        <v>11</v>
      </c>
      <c r="G811" s="28">
        <v>6</v>
      </c>
      <c r="H811" s="28">
        <v>0</v>
      </c>
      <c r="I811" s="28">
        <v>3</v>
      </c>
      <c r="J811" s="28">
        <v>17</v>
      </c>
      <c r="K811" s="28">
        <v>31</v>
      </c>
      <c r="L811" s="28">
        <v>2</v>
      </c>
      <c r="M811" s="28">
        <v>0</v>
      </c>
      <c r="N811" s="28">
        <v>0</v>
      </c>
      <c r="O811" s="28">
        <v>0</v>
      </c>
      <c r="P811" s="28">
        <v>0</v>
      </c>
      <c r="Q811" s="28">
        <v>1</v>
      </c>
      <c r="R811" s="28">
        <v>1</v>
      </c>
      <c r="S811" s="29">
        <f>E811/C811</f>
        <v>0.25773195876288657</v>
      </c>
      <c r="T811" s="29">
        <f>((I811*3)+(H811*2)+G811+E811)/C811</f>
        <v>0.41237113402061853</v>
      </c>
      <c r="U811" s="29">
        <f>(E811+J811+O811)/(C811+J811+O811+Q811)</f>
        <v>0.3652173913043478</v>
      </c>
      <c r="V811" s="42">
        <f>(C811+J811+O811+P811+Q811)</f>
        <v>115</v>
      </c>
      <c r="W811" s="28">
        <f>E811+G811+(H811*2)+(I811*3)</f>
        <v>40</v>
      </c>
      <c r="X811" s="30">
        <f>((E811+J811+O811-N811-R811)*(W811+(0.26*(J811+O811)+(0.52*(P811+Q811+M811))))/(C811+J811+O811+P811+Q811))</f>
        <v>16.02208695652174</v>
      </c>
      <c r="Y811" s="31">
        <f>(((X811*(3*1458))/162)/(C811-E811+P811+Q811+N811+R811))</f>
        <v>5.845896592244418</v>
      </c>
    </row>
    <row r="812" spans="22:25" ht="15">
      <c r="V812" s="42"/>
      <c r="X812" s="28"/>
      <c r="Y812" s="28"/>
    </row>
    <row r="813" spans="1:25" ht="15.75">
      <c r="A813" s="32" t="s">
        <v>232</v>
      </c>
      <c r="C813" s="33" t="s">
        <v>0</v>
      </c>
      <c r="V813" s="42"/>
      <c r="X813" s="28"/>
      <c r="Y813" s="28"/>
    </row>
    <row r="814" spans="1:25" ht="15">
      <c r="A814" s="28">
        <v>1992</v>
      </c>
      <c r="B814" s="28">
        <v>40</v>
      </c>
      <c r="C814" s="28">
        <v>108</v>
      </c>
      <c r="D814" s="28">
        <v>13</v>
      </c>
      <c r="E814" s="28">
        <v>31</v>
      </c>
      <c r="F814" s="28">
        <v>6</v>
      </c>
      <c r="G814" s="28">
        <v>7</v>
      </c>
      <c r="H814" s="28">
        <v>2</v>
      </c>
      <c r="I814" s="28">
        <v>0</v>
      </c>
      <c r="J814" s="28">
        <v>6</v>
      </c>
      <c r="K814" s="28">
        <v>17</v>
      </c>
      <c r="L814" s="28">
        <v>3</v>
      </c>
      <c r="M814" s="28">
        <v>0</v>
      </c>
      <c r="N814" s="28">
        <v>0</v>
      </c>
      <c r="O814" s="28">
        <v>0</v>
      </c>
      <c r="P814" s="28">
        <v>0</v>
      </c>
      <c r="Q814" s="28">
        <v>0</v>
      </c>
      <c r="R814" s="28">
        <v>5</v>
      </c>
      <c r="S814" s="29">
        <f>E814/C814</f>
        <v>0.28703703703703703</v>
      </c>
      <c r="T814" s="29">
        <f>((I814*3)+(H814*2)+G814+E814)/C814</f>
        <v>0.3888888888888889</v>
      </c>
      <c r="U814" s="29">
        <f>(E814+J814+O814)/(C814+J814+O814+Q814)</f>
        <v>0.32456140350877194</v>
      </c>
      <c r="V814" s="42">
        <f t="shared" si="182"/>
        <v>114</v>
      </c>
      <c r="W814" s="28">
        <f>E814+G814+(H814*2)+(I814*3)</f>
        <v>42</v>
      </c>
      <c r="X814" s="30">
        <f>((E814+J814+O814-N814-R814)*(W814+(0.26*(J814+O814)+(0.52*(P814+Q814+M814))))/(C814+J814+O814+P814+Q814))</f>
        <v>12.227368421052633</v>
      </c>
      <c r="Y814" s="31">
        <f>(((X814*(3*1458))/162)/(C814-E814+P814+Q814+N814+R814))</f>
        <v>4.026084724005135</v>
      </c>
    </row>
    <row r="815" spans="1:25" ht="15">
      <c r="A815" s="28">
        <v>1993</v>
      </c>
      <c r="B815" s="28">
        <v>121</v>
      </c>
      <c r="C815" s="28">
        <v>383</v>
      </c>
      <c r="D815" s="28">
        <v>56</v>
      </c>
      <c r="E815" s="28">
        <v>82</v>
      </c>
      <c r="F815" s="28">
        <v>26</v>
      </c>
      <c r="G815" s="28">
        <v>8</v>
      </c>
      <c r="H815" s="28">
        <v>3</v>
      </c>
      <c r="I815" s="28">
        <v>6</v>
      </c>
      <c r="J815" s="28">
        <v>48</v>
      </c>
      <c r="K815" s="28">
        <v>31</v>
      </c>
      <c r="L815" s="28">
        <v>7</v>
      </c>
      <c r="M815" s="28">
        <v>9</v>
      </c>
      <c r="N815" s="28">
        <v>2</v>
      </c>
      <c r="O815" s="28">
        <v>0</v>
      </c>
      <c r="P815" s="28">
        <v>0</v>
      </c>
      <c r="Q815" s="28">
        <v>1</v>
      </c>
      <c r="R815" s="28">
        <v>11</v>
      </c>
      <c r="S815" s="29">
        <f>E815/C815</f>
        <v>0.21409921671018275</v>
      </c>
      <c r="T815" s="29">
        <f>((I815*3)+(H815*2)+G815+E815)/C815</f>
        <v>0.29765013054830286</v>
      </c>
      <c r="U815" s="29">
        <f>(E815+J815+O815)/(C815+J815+O815+Q815)</f>
        <v>0.30092592592592593</v>
      </c>
      <c r="V815" s="42">
        <f t="shared" si="182"/>
        <v>432</v>
      </c>
      <c r="W815" s="28">
        <f>E815+G815+(H815*2)+(I815*3)</f>
        <v>114</v>
      </c>
      <c r="X815" s="30">
        <f>((E815+J815+O815-N815-R815)*(W815+(0.26*(J815+O815)+(0.52*(P815+Q815+M815))))/(C815+J815+O815+P815+Q815))</f>
        <v>35.663333333333334</v>
      </c>
      <c r="Y815" s="31">
        <f>(((X815*(3*1458))/162)/(C815-E815+P815+Q815+N815+R815))</f>
        <v>3.056857142857143</v>
      </c>
    </row>
    <row r="816" spans="1:25" ht="15">
      <c r="A816" s="28">
        <v>1994</v>
      </c>
      <c r="B816" s="28">
        <v>2</v>
      </c>
      <c r="C816" s="28">
        <v>3</v>
      </c>
      <c r="D816" s="28">
        <v>0</v>
      </c>
      <c r="E816" s="28">
        <v>0</v>
      </c>
      <c r="F816" s="28">
        <v>0</v>
      </c>
      <c r="G816" s="28">
        <v>0</v>
      </c>
      <c r="H816" s="28">
        <v>0</v>
      </c>
      <c r="I816" s="28">
        <v>0</v>
      </c>
      <c r="J816" s="28">
        <v>2</v>
      </c>
      <c r="K816" s="28">
        <v>0</v>
      </c>
      <c r="L816" s="28">
        <v>0</v>
      </c>
      <c r="M816" s="28">
        <v>0</v>
      </c>
      <c r="N816" s="28">
        <v>0</v>
      </c>
      <c r="O816" s="28">
        <v>0</v>
      </c>
      <c r="P816" s="28">
        <v>0</v>
      </c>
      <c r="Q816" s="28">
        <v>0</v>
      </c>
      <c r="R816" s="28">
        <v>0</v>
      </c>
      <c r="S816" s="29">
        <f>E816/C816</f>
        <v>0</v>
      </c>
      <c r="T816" s="29">
        <f>((I816*3)+(H816*2)+G816+E816)/C816</f>
        <v>0</v>
      </c>
      <c r="U816" s="29">
        <f>(E816+J816+O816)/(C816+J816+O816+Q816)</f>
        <v>0.4</v>
      </c>
      <c r="V816" s="42">
        <f t="shared" si="182"/>
        <v>5</v>
      </c>
      <c r="W816" s="28">
        <f>E816+G816+(H816*2)+(I816*3)</f>
        <v>0</v>
      </c>
      <c r="X816" s="30">
        <f>((E816+J816+O816-N816-R816)*(W816+(0.26*(J816+O816)+(0.52*(P816+Q816+M816))))/(C816+J816+O816+P816+Q816))</f>
        <v>0.20800000000000002</v>
      </c>
      <c r="Y816" s="31">
        <f>(((X816*(3*1458))/162)/(C816-E816+P816+Q816+N816+R816))</f>
        <v>1.872</v>
      </c>
    </row>
    <row r="817" spans="1:25" ht="15">
      <c r="A817" s="35">
        <v>1995</v>
      </c>
      <c r="B817" s="35">
        <v>112</v>
      </c>
      <c r="C817" s="35">
        <v>397</v>
      </c>
      <c r="D817" s="35">
        <v>90</v>
      </c>
      <c r="E817" s="35">
        <v>113</v>
      </c>
      <c r="F817" s="35">
        <v>43</v>
      </c>
      <c r="G817" s="35">
        <v>22</v>
      </c>
      <c r="H817" s="35">
        <v>1</v>
      </c>
      <c r="I817" s="35">
        <v>5</v>
      </c>
      <c r="J817" s="35">
        <v>66</v>
      </c>
      <c r="K817" s="35">
        <v>51</v>
      </c>
      <c r="L817" s="35">
        <v>3</v>
      </c>
      <c r="M817" s="35">
        <v>2</v>
      </c>
      <c r="N817" s="35">
        <v>1</v>
      </c>
      <c r="O817" s="35">
        <v>6</v>
      </c>
      <c r="P817" s="35">
        <v>1</v>
      </c>
      <c r="Q817" s="35">
        <v>1</v>
      </c>
      <c r="R817" s="35">
        <v>4</v>
      </c>
      <c r="S817" s="36">
        <f>E817/C817</f>
        <v>0.28463476070528965</v>
      </c>
      <c r="T817" s="36">
        <f>((I817*3)+(H817*2)+G817+E817)/C817</f>
        <v>0.38287153652392947</v>
      </c>
      <c r="U817" s="36">
        <f>(E817+J817+O817)/(C817+J817+O817+Q817)</f>
        <v>0.39361702127659576</v>
      </c>
      <c r="V817" s="35">
        <f t="shared" si="182"/>
        <v>471</v>
      </c>
      <c r="W817" s="35">
        <f>E817+G817+(H817*2)+(I817*3)</f>
        <v>152</v>
      </c>
      <c r="X817" s="37">
        <f>((E817+J817+O817-N817-R817)*(W817+(0.26*(J817+O817)+(0.52*(P817+Q817+M817))))/(C817+J817+O817+P817+Q817))</f>
        <v>66.03821656050957</v>
      </c>
      <c r="Y817" s="38">
        <f>(((X817*(3*1458))/162)/(C817-E817+P817+Q817+N817+R817))</f>
        <v>6.127257206645218</v>
      </c>
    </row>
    <row r="818" spans="1:25" ht="15">
      <c r="A818" s="24" t="s">
        <v>259</v>
      </c>
      <c r="B818" s="24">
        <f>SUM(B814:B817)</f>
        <v>275</v>
      </c>
      <c r="C818" s="24">
        <f aca="true" t="shared" si="201" ref="C818:R818">SUM(C814:C817)</f>
        <v>891</v>
      </c>
      <c r="D818" s="24">
        <f t="shared" si="201"/>
        <v>159</v>
      </c>
      <c r="E818" s="24">
        <f t="shared" si="201"/>
        <v>226</v>
      </c>
      <c r="F818" s="24">
        <f t="shared" si="201"/>
        <v>75</v>
      </c>
      <c r="G818" s="24">
        <f t="shared" si="201"/>
        <v>37</v>
      </c>
      <c r="H818" s="24">
        <f t="shared" si="201"/>
        <v>6</v>
      </c>
      <c r="I818" s="24">
        <f t="shared" si="201"/>
        <v>11</v>
      </c>
      <c r="J818" s="24">
        <f t="shared" si="201"/>
        <v>122</v>
      </c>
      <c r="K818" s="24">
        <f t="shared" si="201"/>
        <v>99</v>
      </c>
      <c r="L818" s="24">
        <f t="shared" si="201"/>
        <v>13</v>
      </c>
      <c r="M818" s="24">
        <f t="shared" si="201"/>
        <v>11</v>
      </c>
      <c r="N818" s="24">
        <f t="shared" si="201"/>
        <v>3</v>
      </c>
      <c r="O818" s="24">
        <f t="shared" si="201"/>
        <v>6</v>
      </c>
      <c r="P818" s="24">
        <f t="shared" si="201"/>
        <v>1</v>
      </c>
      <c r="Q818" s="24">
        <f t="shared" si="201"/>
        <v>2</v>
      </c>
      <c r="R818" s="24">
        <f t="shared" si="201"/>
        <v>20</v>
      </c>
      <c r="S818" s="60">
        <f>E818/C818</f>
        <v>0.2536475869809203</v>
      </c>
      <c r="T818" s="60">
        <f>((I818*3)+(H818*2)+G818+E818)/C818</f>
        <v>0.345679012345679</v>
      </c>
      <c r="U818" s="60">
        <f>(E818+J818+O818)/(C818+J818+O818+Q818)</f>
        <v>0.346718903036239</v>
      </c>
      <c r="V818" s="61">
        <f t="shared" si="182"/>
        <v>1022</v>
      </c>
      <c r="W818" s="24">
        <f>E818+G818+(H818*2)+(I818*3)</f>
        <v>308</v>
      </c>
      <c r="X818" s="62">
        <f>((E818+J818+O818-N818-R818)*(W818+(0.26*(J818+O818)+(0.52*(P818+Q818+M818))))/(C818+J818+O818+P818+Q818))</f>
        <v>112.88978473581213</v>
      </c>
      <c r="Y818" s="63">
        <f>(((X818*(3*1458))/162)/(C818-E818+P818+Q818+N818+R818))</f>
        <v>4.411033556970952</v>
      </c>
    </row>
    <row r="819" spans="22:25" ht="15">
      <c r="V819" s="42"/>
      <c r="X819" s="28"/>
      <c r="Y819" s="28"/>
    </row>
    <row r="820" spans="1:25" ht="15.75">
      <c r="A820" s="32" t="s">
        <v>1</v>
      </c>
      <c r="C820" s="27">
        <v>1994</v>
      </c>
      <c r="V820" s="42"/>
      <c r="X820" s="28"/>
      <c r="Y820" s="28"/>
    </row>
    <row r="821" spans="1:25" ht="15">
      <c r="A821" s="28">
        <v>1994</v>
      </c>
      <c r="B821" s="28">
        <v>95</v>
      </c>
      <c r="C821" s="28">
        <v>307</v>
      </c>
      <c r="D821" s="28">
        <v>42</v>
      </c>
      <c r="E821" s="28">
        <v>91</v>
      </c>
      <c r="F821" s="28">
        <v>61</v>
      </c>
      <c r="G821" s="28">
        <v>15</v>
      </c>
      <c r="H821" s="28">
        <v>4</v>
      </c>
      <c r="I821" s="28">
        <v>14</v>
      </c>
      <c r="J821" s="28">
        <v>21</v>
      </c>
      <c r="K821" s="28">
        <v>46</v>
      </c>
      <c r="L821" s="28">
        <v>1</v>
      </c>
      <c r="M821" s="28">
        <v>4</v>
      </c>
      <c r="N821" s="28">
        <v>2</v>
      </c>
      <c r="O821" s="28">
        <v>7</v>
      </c>
      <c r="P821" s="28">
        <v>0</v>
      </c>
      <c r="Q821" s="28">
        <v>3</v>
      </c>
      <c r="R821" s="28">
        <v>10</v>
      </c>
      <c r="S821" s="29">
        <f>E821/C821</f>
        <v>0.2964169381107492</v>
      </c>
      <c r="T821" s="29">
        <f>((I821*3)+(H821*2)+G821+E821)/C821</f>
        <v>0.50814332247557</v>
      </c>
      <c r="U821" s="29">
        <f>(E821+J821+O821)/(C821+J821+O821+Q821)</f>
        <v>0.3520710059171598</v>
      </c>
      <c r="V821" s="42">
        <f t="shared" si="182"/>
        <v>338</v>
      </c>
      <c r="W821" s="28">
        <f>E821+G821+(H821*2)+(I821*3)</f>
        <v>156</v>
      </c>
      <c r="X821" s="30">
        <f>((E821+J821+O821-N821-R821)*(W821+(0.26*(J821+O821)+(0.52*(P821+Q821+M821))))/(C821+J821+O821+P821+Q821))</f>
        <v>52.841538461538455</v>
      </c>
      <c r="Y821" s="31">
        <f>(((X821*(3*1458))/162)/(C821-E821+P821+Q821+N821+R821))</f>
        <v>6.176283716283716</v>
      </c>
    </row>
    <row r="822" spans="22:25" ht="15">
      <c r="V822" s="42"/>
      <c r="X822" s="28"/>
      <c r="Y822" s="28"/>
    </row>
    <row r="823" spans="1:25" ht="15.75">
      <c r="A823" s="32" t="s">
        <v>2</v>
      </c>
      <c r="C823" s="33" t="s">
        <v>3</v>
      </c>
      <c r="V823" s="42"/>
      <c r="X823" s="28"/>
      <c r="Y823" s="28"/>
    </row>
    <row r="824" spans="1:25" ht="15">
      <c r="A824" s="28">
        <v>1980</v>
      </c>
      <c r="B824" s="28">
        <v>163</v>
      </c>
      <c r="C824" s="28">
        <v>634</v>
      </c>
      <c r="D824" s="28">
        <v>91</v>
      </c>
      <c r="E824" s="28">
        <v>192</v>
      </c>
      <c r="F824" s="28">
        <v>87</v>
      </c>
      <c r="G824" s="28">
        <v>36</v>
      </c>
      <c r="H824" s="28">
        <v>4</v>
      </c>
      <c r="I824" s="28">
        <v>22</v>
      </c>
      <c r="J824" s="28">
        <v>74</v>
      </c>
      <c r="K824" s="28">
        <v>101</v>
      </c>
      <c r="L824" s="28">
        <v>12</v>
      </c>
      <c r="M824" s="28">
        <v>22</v>
      </c>
      <c r="N824" s="28">
        <v>9</v>
      </c>
      <c r="O824" s="28">
        <v>3</v>
      </c>
      <c r="P824" s="28">
        <v>2</v>
      </c>
      <c r="Q824" s="28">
        <v>3</v>
      </c>
      <c r="R824" s="28">
        <v>11</v>
      </c>
      <c r="S824" s="29">
        <f>E824/C824</f>
        <v>0.3028391167192429</v>
      </c>
      <c r="T824" s="29">
        <f>((I824*3)+(H824*2)+G824+E824)/C824</f>
        <v>0.47634069400630913</v>
      </c>
      <c r="U824" s="29">
        <f>(E824+J824+O824)/(C824+J824+O824+Q824)</f>
        <v>0.37675070028011204</v>
      </c>
      <c r="V824" s="42">
        <f t="shared" si="182"/>
        <v>716</v>
      </c>
      <c r="W824" s="28">
        <f>E824+G824+(H824*2)+(I824*3)</f>
        <v>302</v>
      </c>
      <c r="X824" s="30">
        <f>((E824+J824+O824-N824-R824)*(W824+(0.26*(J824+O824)+(0.52*(P824+Q824+M824))))/(C824+J824+O824+P824+Q824))</f>
        <v>116.8700279329609</v>
      </c>
      <c r="Y824" s="31">
        <f>(((X824*(3*1458))/162)/(C824-E824+P824+Q824+N824+R824))</f>
        <v>6.75693951646669</v>
      </c>
    </row>
    <row r="825" spans="1:25" ht="15">
      <c r="A825" s="28">
        <v>1990</v>
      </c>
      <c r="B825" s="28">
        <v>123</v>
      </c>
      <c r="C825" s="28">
        <v>459</v>
      </c>
      <c r="D825" s="28">
        <v>55</v>
      </c>
      <c r="E825" s="28">
        <v>128</v>
      </c>
      <c r="F825" s="28">
        <v>84</v>
      </c>
      <c r="G825" s="28">
        <v>21</v>
      </c>
      <c r="H825" s="28">
        <v>1</v>
      </c>
      <c r="I825" s="28">
        <v>18</v>
      </c>
      <c r="J825" s="28">
        <v>22</v>
      </c>
      <c r="K825" s="28">
        <v>73</v>
      </c>
      <c r="L825" s="28">
        <v>2</v>
      </c>
      <c r="M825" s="28">
        <v>0</v>
      </c>
      <c r="N825" s="28">
        <v>0</v>
      </c>
      <c r="O825" s="28">
        <v>2</v>
      </c>
      <c r="P825" s="28">
        <v>0</v>
      </c>
      <c r="Q825" s="28">
        <v>2</v>
      </c>
      <c r="R825" s="28">
        <v>26</v>
      </c>
      <c r="S825" s="29">
        <f>E825/C825</f>
        <v>0.2788671023965142</v>
      </c>
      <c r="T825" s="29">
        <f>((I825*3)+(H825*2)+G825+E825)/C825</f>
        <v>0.4466230936819172</v>
      </c>
      <c r="U825" s="29">
        <f>(E825+J825+O825)/(C825+J825+O825+Q825)</f>
        <v>0.3134020618556701</v>
      </c>
      <c r="V825" s="42">
        <f t="shared" si="182"/>
        <v>485</v>
      </c>
      <c r="W825" s="28">
        <f>E825+G825+(H825*2)+(I825*3)</f>
        <v>205</v>
      </c>
      <c r="X825" s="30">
        <f>((E825+J825+O825-N825-R825)*(W825+(0.26*(J825+O825)+(0.52*(P825+Q825+M825))))/(C825+J825+O825+P825+Q825))</f>
        <v>55.14903092783505</v>
      </c>
      <c r="Y825" s="31">
        <f>(((X825*(3*1458))/162)/(C825-E825+P825+Q825+N825+R825))</f>
        <v>4.147698704878959</v>
      </c>
    </row>
    <row r="826" spans="1:25" ht="15">
      <c r="A826" s="35">
        <v>1991</v>
      </c>
      <c r="B826" s="35">
        <v>145</v>
      </c>
      <c r="C826" s="35">
        <v>542</v>
      </c>
      <c r="D826" s="35">
        <v>65</v>
      </c>
      <c r="E826" s="35">
        <v>145</v>
      </c>
      <c r="F826" s="35">
        <v>64</v>
      </c>
      <c r="G826" s="35">
        <v>39</v>
      </c>
      <c r="H826" s="35">
        <v>1</v>
      </c>
      <c r="I826" s="35">
        <v>15</v>
      </c>
      <c r="J826" s="35">
        <v>31</v>
      </c>
      <c r="K826" s="35">
        <v>113</v>
      </c>
      <c r="L826" s="35">
        <v>0</v>
      </c>
      <c r="M826" s="35">
        <v>2</v>
      </c>
      <c r="N826" s="35">
        <v>1</v>
      </c>
      <c r="O826" s="35">
        <v>1</v>
      </c>
      <c r="P826" s="35">
        <v>0</v>
      </c>
      <c r="Q826" s="35">
        <v>2</v>
      </c>
      <c r="R826" s="35">
        <v>24</v>
      </c>
      <c r="S826" s="36">
        <f>E826/C826</f>
        <v>0.26752767527675275</v>
      </c>
      <c r="T826" s="36">
        <f>((I826*3)+(H826*2)+G826+E826)/C826</f>
        <v>0.4261992619926199</v>
      </c>
      <c r="U826" s="36">
        <f>(E826+J826+O826)/(C826+J826+O826+Q826)</f>
        <v>0.3072916666666667</v>
      </c>
      <c r="V826" s="35">
        <f t="shared" si="182"/>
        <v>576</v>
      </c>
      <c r="W826" s="35">
        <f>E826+G826+(H826*2)+(I826*3)</f>
        <v>231</v>
      </c>
      <c r="X826" s="37">
        <f>((E826+J826+O826-N826-R826)*(W826+(0.26*(J826+O826)+(0.52*(P826+Q826+M826))))/(C826+J826+O826+P826+Q826))</f>
        <v>63.70277777777778</v>
      </c>
      <c r="Y826" s="38">
        <f>(((X826*(3*1458))/162)/(C826-E826+P826+Q826+N826+R826))</f>
        <v>4.056544811320755</v>
      </c>
    </row>
    <row r="827" spans="1:25" ht="15">
      <c r="A827" s="28" t="s">
        <v>259</v>
      </c>
      <c r="B827" s="28">
        <f>SUM(B824:B826)</f>
        <v>431</v>
      </c>
      <c r="C827" s="28">
        <f aca="true" t="shared" si="202" ref="C827:R827">SUM(C824:C826)</f>
        <v>1635</v>
      </c>
      <c r="D827" s="28">
        <f t="shared" si="202"/>
        <v>211</v>
      </c>
      <c r="E827" s="28">
        <f t="shared" si="202"/>
        <v>465</v>
      </c>
      <c r="F827" s="28">
        <f t="shared" si="202"/>
        <v>235</v>
      </c>
      <c r="G827" s="28">
        <f t="shared" si="202"/>
        <v>96</v>
      </c>
      <c r="H827" s="28">
        <f t="shared" si="202"/>
        <v>6</v>
      </c>
      <c r="I827" s="28">
        <f t="shared" si="202"/>
        <v>55</v>
      </c>
      <c r="J827" s="28">
        <f t="shared" si="202"/>
        <v>127</v>
      </c>
      <c r="K827" s="28">
        <f t="shared" si="202"/>
        <v>287</v>
      </c>
      <c r="L827" s="28">
        <f t="shared" si="202"/>
        <v>14</v>
      </c>
      <c r="M827" s="28">
        <f t="shared" si="202"/>
        <v>24</v>
      </c>
      <c r="N827" s="28">
        <f t="shared" si="202"/>
        <v>10</v>
      </c>
      <c r="O827" s="28">
        <f t="shared" si="202"/>
        <v>6</v>
      </c>
      <c r="P827" s="28">
        <f t="shared" si="202"/>
        <v>2</v>
      </c>
      <c r="Q827" s="28">
        <f t="shared" si="202"/>
        <v>7</v>
      </c>
      <c r="R827" s="28">
        <f t="shared" si="202"/>
        <v>61</v>
      </c>
      <c r="S827" s="29">
        <f>E827/C827</f>
        <v>0.28440366972477066</v>
      </c>
      <c r="T827" s="29">
        <f>((I827*3)+(H827*2)+G827+E827)/C827</f>
        <v>0.45137614678899085</v>
      </c>
      <c r="U827" s="29">
        <f>(E827+J827+O827)/(C827+J827+O827+Q827)</f>
        <v>0.3369014084507042</v>
      </c>
      <c r="V827" s="42">
        <f t="shared" si="182"/>
        <v>1777</v>
      </c>
      <c r="W827" s="28">
        <f>E827+G827+(H827*2)+(I827*3)</f>
        <v>738</v>
      </c>
      <c r="X827" s="30">
        <f>((E827+J827+O827-N827-R827)*(W827+(0.26*(J827+O827)+(0.52*(P827+Q827+M827))))/(C827+J827+O827+P827+Q827))</f>
        <v>234.21101857062465</v>
      </c>
      <c r="Y827" s="31">
        <f>(((X827*(3*1458))/162)/(C827-E827+P827+Q827+N827+R827))</f>
        <v>5.058958001125492</v>
      </c>
    </row>
    <row r="828" spans="22:25" ht="15">
      <c r="V828" s="42"/>
      <c r="X828" s="28"/>
      <c r="Y828" s="28"/>
    </row>
    <row r="829" spans="1:25" ht="15.75">
      <c r="A829" s="32" t="s">
        <v>4</v>
      </c>
      <c r="C829" s="33" t="s">
        <v>354</v>
      </c>
      <c r="V829" s="42"/>
      <c r="X829" s="28"/>
      <c r="Y829" s="28"/>
    </row>
    <row r="830" spans="1:25" ht="15">
      <c r="A830" s="28">
        <v>1984</v>
      </c>
      <c r="B830" s="28">
        <v>140</v>
      </c>
      <c r="C830" s="28">
        <v>520</v>
      </c>
      <c r="D830" s="28">
        <v>66</v>
      </c>
      <c r="E830" s="28">
        <v>140</v>
      </c>
      <c r="F830" s="28">
        <v>87</v>
      </c>
      <c r="G830" s="28">
        <v>26</v>
      </c>
      <c r="H830" s="28">
        <v>6</v>
      </c>
      <c r="I830" s="28">
        <v>29</v>
      </c>
      <c r="J830" s="28">
        <v>32</v>
      </c>
      <c r="K830" s="28">
        <v>88</v>
      </c>
      <c r="L830" s="28">
        <v>10</v>
      </c>
      <c r="M830" s="28">
        <v>0</v>
      </c>
      <c r="N830" s="28">
        <v>0</v>
      </c>
      <c r="O830" s="28">
        <v>4</v>
      </c>
      <c r="P830" s="28">
        <v>0</v>
      </c>
      <c r="Q830" s="28">
        <v>4</v>
      </c>
      <c r="R830" s="28">
        <v>31</v>
      </c>
      <c r="S830" s="29">
        <f aca="true" t="shared" si="203" ref="S830:S835">E830/C830</f>
        <v>0.2692307692307692</v>
      </c>
      <c r="T830" s="29">
        <f aca="true" t="shared" si="204" ref="T830:T835">((I830*3)+(H830*2)+G830+E830)/C830</f>
        <v>0.5096153846153846</v>
      </c>
      <c r="U830" s="29">
        <f aca="true" t="shared" si="205" ref="U830:U835">(E830+J830+O830)/(C830+J830+O830+Q830)</f>
        <v>0.3142857142857143</v>
      </c>
      <c r="V830" s="42">
        <f t="shared" si="182"/>
        <v>560</v>
      </c>
      <c r="W830" s="28">
        <f aca="true" t="shared" si="206" ref="W830:W835">E830+G830+(H830*2)+(I830*3)</f>
        <v>265</v>
      </c>
      <c r="X830" s="30">
        <f aca="true" t="shared" si="207" ref="X830:X835">((E830+J830+O830-N830-R830)*(W830+(0.26*(J830+O830)+(0.52*(P830+Q830+M830))))/(C830+J830+O830+P830+Q830))</f>
        <v>71.5782142857143</v>
      </c>
      <c r="Y830" s="31">
        <f aca="true" t="shared" si="208" ref="Y830:Y835">(((X830*(3*1458))/162)/(C830-E830+P830+Q830+N830+R830))</f>
        <v>4.656895869191051</v>
      </c>
    </row>
    <row r="831" spans="1:25" ht="15">
      <c r="A831" s="28">
        <v>1985</v>
      </c>
      <c r="B831" s="28">
        <v>162</v>
      </c>
      <c r="C831" s="28">
        <v>654</v>
      </c>
      <c r="D831" s="28">
        <v>73</v>
      </c>
      <c r="E831" s="28">
        <v>162</v>
      </c>
      <c r="F831" s="28">
        <v>93</v>
      </c>
      <c r="G831" s="28">
        <v>47</v>
      </c>
      <c r="H831" s="28">
        <v>1</v>
      </c>
      <c r="I831" s="28">
        <v>19</v>
      </c>
      <c r="J831" s="28">
        <v>43</v>
      </c>
      <c r="K831" s="28">
        <v>144</v>
      </c>
      <c r="L831" s="28">
        <v>10</v>
      </c>
      <c r="M831" s="28">
        <v>0</v>
      </c>
      <c r="N831" s="28">
        <v>0</v>
      </c>
      <c r="O831" s="28">
        <v>5</v>
      </c>
      <c r="P831" s="28">
        <v>0</v>
      </c>
      <c r="Q831" s="28">
        <v>4</v>
      </c>
      <c r="R831" s="28">
        <v>19</v>
      </c>
      <c r="S831" s="29">
        <f t="shared" si="203"/>
        <v>0.24770642201834864</v>
      </c>
      <c r="T831" s="29">
        <f t="shared" si="204"/>
        <v>0.40978593272171254</v>
      </c>
      <c r="U831" s="29">
        <f t="shared" si="205"/>
        <v>0.29745042492917845</v>
      </c>
      <c r="V831" s="42">
        <f t="shared" si="182"/>
        <v>706</v>
      </c>
      <c r="W831" s="28">
        <f t="shared" si="206"/>
        <v>268</v>
      </c>
      <c r="X831" s="30">
        <f t="shared" si="207"/>
        <v>76.44328611898017</v>
      </c>
      <c r="Y831" s="31">
        <f t="shared" si="208"/>
        <v>4.007706262548475</v>
      </c>
    </row>
    <row r="832" spans="1:25" ht="15">
      <c r="A832" s="28">
        <v>1986</v>
      </c>
      <c r="B832" s="28">
        <v>106</v>
      </c>
      <c r="C832" s="28">
        <v>357</v>
      </c>
      <c r="D832" s="28">
        <v>57</v>
      </c>
      <c r="E832" s="28">
        <v>76</v>
      </c>
      <c r="F832" s="28">
        <v>40</v>
      </c>
      <c r="G832" s="28">
        <v>14</v>
      </c>
      <c r="H832" s="28">
        <v>4</v>
      </c>
      <c r="I832" s="28">
        <v>13</v>
      </c>
      <c r="J832" s="28">
        <v>37</v>
      </c>
      <c r="K832" s="28">
        <v>85</v>
      </c>
      <c r="L832" s="28">
        <v>3</v>
      </c>
      <c r="M832" s="28">
        <v>0</v>
      </c>
      <c r="N832" s="28">
        <v>0</v>
      </c>
      <c r="O832" s="28">
        <v>3</v>
      </c>
      <c r="P832" s="28">
        <v>0</v>
      </c>
      <c r="Q832" s="28">
        <v>3</v>
      </c>
      <c r="R832" s="28">
        <v>19</v>
      </c>
      <c r="S832" s="29">
        <f t="shared" si="203"/>
        <v>0.21288515406162464</v>
      </c>
      <c r="T832" s="29">
        <f t="shared" si="204"/>
        <v>0.38375350140056025</v>
      </c>
      <c r="U832" s="29">
        <f t="shared" si="205"/>
        <v>0.29</v>
      </c>
      <c r="V832" s="42">
        <f t="shared" si="182"/>
        <v>400</v>
      </c>
      <c r="W832" s="28">
        <f t="shared" si="206"/>
        <v>137</v>
      </c>
      <c r="X832" s="30">
        <f t="shared" si="207"/>
        <v>36.122800000000005</v>
      </c>
      <c r="Y832" s="31">
        <f t="shared" si="208"/>
        <v>3.218863366336634</v>
      </c>
    </row>
    <row r="833" spans="1:25" ht="15">
      <c r="A833" s="28">
        <v>1987</v>
      </c>
      <c r="B833" s="28">
        <v>131</v>
      </c>
      <c r="C833" s="28">
        <v>482</v>
      </c>
      <c r="D833" s="28">
        <v>66</v>
      </c>
      <c r="E833" s="28">
        <v>120</v>
      </c>
      <c r="F833" s="28">
        <v>70</v>
      </c>
      <c r="G833" s="28">
        <v>28</v>
      </c>
      <c r="H833" s="28">
        <v>4</v>
      </c>
      <c r="I833" s="28">
        <v>19</v>
      </c>
      <c r="J833" s="28">
        <v>64</v>
      </c>
      <c r="K833" s="28">
        <v>133</v>
      </c>
      <c r="L833" s="28">
        <v>0</v>
      </c>
      <c r="M833" s="28">
        <v>0</v>
      </c>
      <c r="N833" s="28">
        <v>1</v>
      </c>
      <c r="O833" s="28">
        <v>4</v>
      </c>
      <c r="P833" s="28">
        <v>0</v>
      </c>
      <c r="Q833" s="28">
        <v>7</v>
      </c>
      <c r="R833" s="28">
        <v>9</v>
      </c>
      <c r="S833" s="29">
        <f t="shared" si="203"/>
        <v>0.24896265560165975</v>
      </c>
      <c r="T833" s="29">
        <f t="shared" si="204"/>
        <v>0.44190871369294604</v>
      </c>
      <c r="U833" s="29">
        <f t="shared" si="205"/>
        <v>0.3375224416517056</v>
      </c>
      <c r="V833" s="42">
        <f t="shared" si="182"/>
        <v>557</v>
      </c>
      <c r="W833" s="28">
        <f t="shared" si="206"/>
        <v>213</v>
      </c>
      <c r="X833" s="30">
        <f t="shared" si="207"/>
        <v>74.88143626570916</v>
      </c>
      <c r="Y833" s="31">
        <f t="shared" si="208"/>
        <v>5.3345614226230795</v>
      </c>
    </row>
    <row r="834" spans="1:25" ht="15">
      <c r="A834" s="35">
        <v>1988</v>
      </c>
      <c r="B834" s="35">
        <v>146</v>
      </c>
      <c r="C834" s="35">
        <v>584</v>
      </c>
      <c r="D834" s="35">
        <v>76</v>
      </c>
      <c r="E834" s="35">
        <v>169</v>
      </c>
      <c r="F834" s="35">
        <v>109</v>
      </c>
      <c r="G834" s="35">
        <v>22</v>
      </c>
      <c r="H834" s="35">
        <v>6</v>
      </c>
      <c r="I834" s="35">
        <v>32</v>
      </c>
      <c r="J834" s="35">
        <v>32</v>
      </c>
      <c r="K834" s="35">
        <v>151</v>
      </c>
      <c r="L834" s="35">
        <v>7</v>
      </c>
      <c r="M834" s="35">
        <v>0</v>
      </c>
      <c r="N834" s="35">
        <v>0</v>
      </c>
      <c r="O834" s="35">
        <v>4</v>
      </c>
      <c r="P834" s="35">
        <v>0</v>
      </c>
      <c r="Q834" s="35">
        <v>4</v>
      </c>
      <c r="R834" s="35">
        <v>15</v>
      </c>
      <c r="S834" s="36">
        <f t="shared" si="203"/>
        <v>0.2893835616438356</v>
      </c>
      <c r="T834" s="36">
        <f t="shared" si="204"/>
        <v>0.511986301369863</v>
      </c>
      <c r="U834" s="36">
        <f t="shared" si="205"/>
        <v>0.328525641025641</v>
      </c>
      <c r="V834" s="35">
        <f t="shared" si="182"/>
        <v>624</v>
      </c>
      <c r="W834" s="35">
        <f t="shared" si="206"/>
        <v>299</v>
      </c>
      <c r="X834" s="37">
        <f t="shared" si="207"/>
        <v>94.52499999999999</v>
      </c>
      <c r="Y834" s="38">
        <f t="shared" si="208"/>
        <v>5.880587557603686</v>
      </c>
    </row>
    <row r="835" spans="1:25" ht="15">
      <c r="A835" s="28" t="s">
        <v>259</v>
      </c>
      <c r="B835" s="28">
        <f>SUM(B830:B834)</f>
        <v>685</v>
      </c>
      <c r="C835" s="28">
        <f aca="true" t="shared" si="209" ref="C835:R835">SUM(C830:C834)</f>
        <v>2597</v>
      </c>
      <c r="D835" s="28">
        <f t="shared" si="209"/>
        <v>338</v>
      </c>
      <c r="E835" s="28">
        <f t="shared" si="209"/>
        <v>667</v>
      </c>
      <c r="F835" s="28">
        <f t="shared" si="209"/>
        <v>399</v>
      </c>
      <c r="G835" s="28">
        <f t="shared" si="209"/>
        <v>137</v>
      </c>
      <c r="H835" s="28">
        <f t="shared" si="209"/>
        <v>21</v>
      </c>
      <c r="I835" s="28">
        <f t="shared" si="209"/>
        <v>112</v>
      </c>
      <c r="J835" s="28">
        <f t="shared" si="209"/>
        <v>208</v>
      </c>
      <c r="K835" s="28">
        <f t="shared" si="209"/>
        <v>601</v>
      </c>
      <c r="L835" s="28">
        <f t="shared" si="209"/>
        <v>30</v>
      </c>
      <c r="M835" s="28">
        <f t="shared" si="209"/>
        <v>0</v>
      </c>
      <c r="N835" s="28">
        <f t="shared" si="209"/>
        <v>1</v>
      </c>
      <c r="O835" s="28">
        <f t="shared" si="209"/>
        <v>20</v>
      </c>
      <c r="P835" s="28">
        <f t="shared" si="209"/>
        <v>0</v>
      </c>
      <c r="Q835" s="28">
        <f t="shared" si="209"/>
        <v>22</v>
      </c>
      <c r="R835" s="28">
        <f t="shared" si="209"/>
        <v>93</v>
      </c>
      <c r="S835" s="29">
        <f t="shared" si="203"/>
        <v>0.2568348093954563</v>
      </c>
      <c r="T835" s="29">
        <f t="shared" si="204"/>
        <v>0.45514054678475163</v>
      </c>
      <c r="U835" s="29">
        <f t="shared" si="205"/>
        <v>0.31436599929750614</v>
      </c>
      <c r="V835" s="42">
        <f t="shared" si="182"/>
        <v>2847</v>
      </c>
      <c r="W835" s="28">
        <f t="shared" si="206"/>
        <v>1182</v>
      </c>
      <c r="X835" s="30">
        <f t="shared" si="207"/>
        <v>352.4512539515279</v>
      </c>
      <c r="Y835" s="31">
        <f t="shared" si="208"/>
        <v>4.651116254492304</v>
      </c>
    </row>
    <row r="836" spans="22:25" ht="12.75">
      <c r="V836"/>
      <c r="W836"/>
      <c r="X836"/>
      <c r="Y836"/>
    </row>
    <row r="837" spans="1:25" ht="15.75">
      <c r="A837" s="32" t="s">
        <v>5</v>
      </c>
      <c r="C837" s="33" t="s">
        <v>6</v>
      </c>
      <c r="V837"/>
      <c r="W837"/>
      <c r="X837"/>
      <c r="Y837"/>
    </row>
    <row r="838" spans="1:25" ht="15">
      <c r="A838" s="28">
        <v>2009</v>
      </c>
      <c r="B838" s="28">
        <v>137</v>
      </c>
      <c r="C838" s="28">
        <v>487</v>
      </c>
      <c r="D838" s="28">
        <v>57</v>
      </c>
      <c r="E838" s="28">
        <v>139</v>
      </c>
      <c r="F838" s="28">
        <v>61</v>
      </c>
      <c r="G838" s="28">
        <v>28</v>
      </c>
      <c r="H838" s="28">
        <v>3</v>
      </c>
      <c r="I838" s="28">
        <v>20</v>
      </c>
      <c r="J838" s="28">
        <v>35</v>
      </c>
      <c r="K838" s="28">
        <v>92</v>
      </c>
      <c r="L838" s="28">
        <v>8</v>
      </c>
      <c r="M838" s="28">
        <v>2</v>
      </c>
      <c r="N838" s="28">
        <v>1</v>
      </c>
      <c r="O838" s="28">
        <v>1</v>
      </c>
      <c r="P838" s="28">
        <v>0</v>
      </c>
      <c r="Q838" s="28">
        <v>8</v>
      </c>
      <c r="R838" s="28">
        <v>17</v>
      </c>
      <c r="S838" s="29">
        <f aca="true" t="shared" si="210" ref="S838:S843">E838/C838</f>
        <v>0.28542094455852157</v>
      </c>
      <c r="T838" s="29">
        <f aca="true" t="shared" si="211" ref="T838:T843">((I838*3)+(H838*2)+G838+E838)/C838</f>
        <v>0.4784394250513347</v>
      </c>
      <c r="U838" s="29">
        <f aca="true" t="shared" si="212" ref="U838:U843">(E838+J838+O838)/(C838+J838+O838+Q838)</f>
        <v>0.3295668549905838</v>
      </c>
      <c r="V838" s="42">
        <f aca="true" t="shared" si="213" ref="V838:V843">(C838+J838+O838+P838+Q838)</f>
        <v>531</v>
      </c>
      <c r="W838" s="28">
        <f aca="true" t="shared" si="214" ref="W838:W843">E838+G838+(H838*2)+(I838*3)</f>
        <v>233</v>
      </c>
      <c r="X838" s="30">
        <f aca="true" t="shared" si="215" ref="X838:X843">((E838+J838+O838-N838-R838)*(W838+(0.26*(J838+O838)+(0.52*(P838+Q838+M838))))/(C838+J838+O838+P838+Q838))</f>
        <v>73.19570621468927</v>
      </c>
      <c r="Y838" s="31">
        <f aca="true" t="shared" si="216" ref="Y838:Y843">(((X838*(3*1458))/162)/(C838-E838+P838+Q838+N838+R838))</f>
        <v>5.284181999456177</v>
      </c>
    </row>
    <row r="839" spans="1:25" ht="15">
      <c r="A839" s="42">
        <v>2010</v>
      </c>
      <c r="B839" s="42">
        <v>58</v>
      </c>
      <c r="C839" s="42">
        <v>159</v>
      </c>
      <c r="D839" s="42">
        <v>19</v>
      </c>
      <c r="E839" s="42">
        <v>46</v>
      </c>
      <c r="F839" s="42">
        <v>19</v>
      </c>
      <c r="G839" s="42">
        <v>12</v>
      </c>
      <c r="H839" s="42">
        <v>1</v>
      </c>
      <c r="I839" s="42">
        <v>3</v>
      </c>
      <c r="J839" s="42">
        <v>11</v>
      </c>
      <c r="K839" s="42">
        <v>38</v>
      </c>
      <c r="L839" s="42">
        <v>2</v>
      </c>
      <c r="M839" s="42">
        <v>0</v>
      </c>
      <c r="N839" s="42">
        <v>0</v>
      </c>
      <c r="O839" s="42">
        <v>0</v>
      </c>
      <c r="P839" s="42">
        <v>0</v>
      </c>
      <c r="Q839" s="42">
        <v>1</v>
      </c>
      <c r="R839" s="42">
        <v>5</v>
      </c>
      <c r="S839" s="46">
        <f t="shared" si="210"/>
        <v>0.2893081761006289</v>
      </c>
      <c r="T839" s="46">
        <f t="shared" si="211"/>
        <v>0.4339622641509434</v>
      </c>
      <c r="U839" s="46">
        <f t="shared" si="212"/>
        <v>0.3333333333333333</v>
      </c>
      <c r="V839" s="42">
        <f t="shared" si="213"/>
        <v>171</v>
      </c>
      <c r="W839" s="42">
        <f t="shared" si="214"/>
        <v>69</v>
      </c>
      <c r="X839" s="47">
        <f t="shared" si="215"/>
        <v>22.010292397660816</v>
      </c>
      <c r="Y839" s="48">
        <f t="shared" si="216"/>
        <v>4.993931888544892</v>
      </c>
    </row>
    <row r="840" spans="1:25" ht="15">
      <c r="A840" s="42">
        <v>2011</v>
      </c>
      <c r="B840" s="42">
        <v>130</v>
      </c>
      <c r="C840" s="42">
        <v>428</v>
      </c>
      <c r="D840" s="42">
        <v>57</v>
      </c>
      <c r="E840" s="42">
        <v>114</v>
      </c>
      <c r="F840" s="42">
        <v>61</v>
      </c>
      <c r="G840" s="42">
        <v>24</v>
      </c>
      <c r="H840" s="42">
        <v>4</v>
      </c>
      <c r="I840" s="42">
        <v>10</v>
      </c>
      <c r="J840" s="42">
        <v>30</v>
      </c>
      <c r="K840" s="42">
        <v>90</v>
      </c>
      <c r="L840" s="42">
        <v>6</v>
      </c>
      <c r="M840" s="42">
        <v>0</v>
      </c>
      <c r="N840" s="42">
        <v>0</v>
      </c>
      <c r="O840" s="42">
        <v>0</v>
      </c>
      <c r="P840" s="42">
        <v>0</v>
      </c>
      <c r="Q840" s="42">
        <v>4</v>
      </c>
      <c r="R840" s="42">
        <v>11</v>
      </c>
      <c r="S840" s="46">
        <f t="shared" si="210"/>
        <v>0.26635514018691586</v>
      </c>
      <c r="T840" s="46">
        <f t="shared" si="211"/>
        <v>0.411214953271028</v>
      </c>
      <c r="U840" s="46">
        <f t="shared" si="212"/>
        <v>0.3116883116883117</v>
      </c>
      <c r="V840" s="42">
        <f t="shared" si="213"/>
        <v>462</v>
      </c>
      <c r="W840" s="42">
        <f t="shared" si="214"/>
        <v>176</v>
      </c>
      <c r="X840" s="47">
        <f t="shared" si="215"/>
        <v>53.510909090909095</v>
      </c>
      <c r="Y840" s="48">
        <f t="shared" si="216"/>
        <v>4.391472782536612</v>
      </c>
    </row>
    <row r="841" spans="1:25" ht="15">
      <c r="A841" s="42">
        <v>2012</v>
      </c>
      <c r="B841" s="28">
        <v>139</v>
      </c>
      <c r="C841" s="28">
        <v>509</v>
      </c>
      <c r="D841" s="28">
        <v>58</v>
      </c>
      <c r="E841" s="28">
        <v>127</v>
      </c>
      <c r="F841" s="28">
        <v>63</v>
      </c>
      <c r="G841" s="28">
        <v>26</v>
      </c>
      <c r="H841" s="28">
        <v>2</v>
      </c>
      <c r="I841" s="28">
        <v>17</v>
      </c>
      <c r="J841" s="28">
        <v>42</v>
      </c>
      <c r="K841" s="28">
        <v>113</v>
      </c>
      <c r="L841" s="28">
        <v>7</v>
      </c>
      <c r="M841" s="28">
        <v>0</v>
      </c>
      <c r="N841" s="28">
        <v>0</v>
      </c>
      <c r="O841" s="28">
        <v>3</v>
      </c>
      <c r="P841" s="28">
        <v>0</v>
      </c>
      <c r="Q841" s="28">
        <v>1</v>
      </c>
      <c r="R841" s="28">
        <v>17</v>
      </c>
      <c r="S841" s="46">
        <f t="shared" si="210"/>
        <v>0.24950884086444008</v>
      </c>
      <c r="T841" s="46">
        <f t="shared" si="211"/>
        <v>0.4086444007858546</v>
      </c>
      <c r="U841" s="46">
        <f t="shared" si="212"/>
        <v>0.3099099099099099</v>
      </c>
      <c r="V841" s="42">
        <f t="shared" si="213"/>
        <v>555</v>
      </c>
      <c r="W841" s="42">
        <f t="shared" si="214"/>
        <v>208</v>
      </c>
      <c r="X841" s="47">
        <f t="shared" si="215"/>
        <v>61.50288288288288</v>
      </c>
      <c r="Y841" s="48">
        <f t="shared" si="216"/>
        <v>4.151444594594595</v>
      </c>
    </row>
    <row r="842" spans="1:25" ht="15">
      <c r="A842" s="35">
        <v>2013</v>
      </c>
      <c r="B842" s="35">
        <v>145</v>
      </c>
      <c r="C842" s="35">
        <v>495</v>
      </c>
      <c r="D842" s="35">
        <v>57</v>
      </c>
      <c r="E842" s="35">
        <v>120</v>
      </c>
      <c r="F842" s="35">
        <v>64</v>
      </c>
      <c r="G842" s="35">
        <v>24</v>
      </c>
      <c r="H842" s="35">
        <v>1</v>
      </c>
      <c r="I842" s="35">
        <v>17</v>
      </c>
      <c r="J842" s="35">
        <v>44</v>
      </c>
      <c r="K842" s="35">
        <v>96</v>
      </c>
      <c r="L842" s="35">
        <v>4</v>
      </c>
      <c r="M842" s="35">
        <v>1</v>
      </c>
      <c r="N842" s="35">
        <v>1</v>
      </c>
      <c r="O842" s="35">
        <v>3</v>
      </c>
      <c r="P842" s="35">
        <v>0</v>
      </c>
      <c r="Q842" s="35">
        <v>4</v>
      </c>
      <c r="R842" s="35">
        <v>15</v>
      </c>
      <c r="S842" s="36">
        <f t="shared" si="210"/>
        <v>0.24242424242424243</v>
      </c>
      <c r="T842" s="36">
        <f t="shared" si="211"/>
        <v>0.397979797979798</v>
      </c>
      <c r="U842" s="36">
        <f t="shared" si="212"/>
        <v>0.3058608058608059</v>
      </c>
      <c r="V842" s="35">
        <f t="shared" si="213"/>
        <v>546</v>
      </c>
      <c r="W842" s="35">
        <f t="shared" si="214"/>
        <v>197</v>
      </c>
      <c r="X842" s="37">
        <f t="shared" si="215"/>
        <v>58.58025641025641</v>
      </c>
      <c r="Y842" s="38">
        <f t="shared" si="216"/>
        <v>4.00422005842259</v>
      </c>
    </row>
    <row r="843" spans="1:25" ht="15">
      <c r="A843" s="28" t="s">
        <v>259</v>
      </c>
      <c r="B843" s="28">
        <f aca="true" t="shared" si="217" ref="B843:R843">SUM(B838:B842)</f>
        <v>609</v>
      </c>
      <c r="C843" s="28">
        <f t="shared" si="217"/>
        <v>2078</v>
      </c>
      <c r="D843" s="28">
        <f t="shared" si="217"/>
        <v>248</v>
      </c>
      <c r="E843" s="28">
        <f t="shared" si="217"/>
        <v>546</v>
      </c>
      <c r="F843" s="28">
        <f t="shared" si="217"/>
        <v>268</v>
      </c>
      <c r="G843" s="28">
        <f t="shared" si="217"/>
        <v>114</v>
      </c>
      <c r="H843" s="28">
        <f t="shared" si="217"/>
        <v>11</v>
      </c>
      <c r="I843" s="28">
        <f t="shared" si="217"/>
        <v>67</v>
      </c>
      <c r="J843" s="28">
        <f t="shared" si="217"/>
        <v>162</v>
      </c>
      <c r="K843" s="28">
        <f t="shared" si="217"/>
        <v>429</v>
      </c>
      <c r="L843" s="28">
        <f t="shared" si="217"/>
        <v>27</v>
      </c>
      <c r="M843" s="28">
        <f t="shared" si="217"/>
        <v>3</v>
      </c>
      <c r="N843" s="28">
        <f t="shared" si="217"/>
        <v>2</v>
      </c>
      <c r="O843" s="28">
        <f t="shared" si="217"/>
        <v>7</v>
      </c>
      <c r="P843" s="28">
        <f t="shared" si="217"/>
        <v>0</v>
      </c>
      <c r="Q843" s="28">
        <f t="shared" si="217"/>
        <v>18</v>
      </c>
      <c r="R843" s="28">
        <f t="shared" si="217"/>
        <v>65</v>
      </c>
      <c r="S843" s="29">
        <f t="shared" si="210"/>
        <v>0.2627526467757459</v>
      </c>
      <c r="T843" s="29">
        <f t="shared" si="211"/>
        <v>0.42492781520692974</v>
      </c>
      <c r="U843" s="29">
        <f t="shared" si="212"/>
        <v>0.31567328918322296</v>
      </c>
      <c r="V843" s="42">
        <f t="shared" si="213"/>
        <v>2265</v>
      </c>
      <c r="W843" s="28">
        <f t="shared" si="214"/>
        <v>883</v>
      </c>
      <c r="X843" s="30">
        <f t="shared" si="215"/>
        <v>268.3149139072848</v>
      </c>
      <c r="Y843" s="31">
        <f t="shared" si="216"/>
        <v>4.480211920529802</v>
      </c>
    </row>
    <row r="844" spans="22:25" ht="15">
      <c r="V844" s="42"/>
      <c r="X844" s="28"/>
      <c r="Y844" s="28"/>
    </row>
    <row r="845" spans="1:25" ht="15.75">
      <c r="A845" s="32" t="s">
        <v>7</v>
      </c>
      <c r="C845" s="33" t="s">
        <v>8</v>
      </c>
      <c r="V845" s="42"/>
      <c r="X845" s="28"/>
      <c r="Y845" s="28"/>
    </row>
    <row r="846" spans="1:25" ht="15">
      <c r="A846" s="28">
        <v>2002</v>
      </c>
      <c r="B846" s="28">
        <v>60</v>
      </c>
      <c r="C846" s="28">
        <v>122</v>
      </c>
      <c r="D846" s="28">
        <v>17</v>
      </c>
      <c r="E846" s="28">
        <v>36</v>
      </c>
      <c r="F846" s="28">
        <v>18</v>
      </c>
      <c r="G846" s="28">
        <v>7</v>
      </c>
      <c r="H846" s="28">
        <v>2</v>
      </c>
      <c r="I846" s="28">
        <v>3</v>
      </c>
      <c r="J846" s="28">
        <v>15</v>
      </c>
      <c r="K846" s="28">
        <v>17</v>
      </c>
      <c r="L846" s="28">
        <v>3</v>
      </c>
      <c r="M846" s="28">
        <v>0</v>
      </c>
      <c r="N846" s="28">
        <v>0</v>
      </c>
      <c r="O846" s="28">
        <v>0</v>
      </c>
      <c r="P846" s="28">
        <v>1</v>
      </c>
      <c r="Q846" s="28">
        <v>0</v>
      </c>
      <c r="R846" s="28">
        <v>3</v>
      </c>
      <c r="S846" s="29">
        <f>E846/C846</f>
        <v>0.29508196721311475</v>
      </c>
      <c r="T846" s="29">
        <f>((I846*3)+(H846*2)+G846+E846)/C846</f>
        <v>0.45901639344262296</v>
      </c>
      <c r="U846" s="29">
        <f>(E846+J846+O846)/(C846+J846+O846+Q846)</f>
        <v>0.3722627737226277</v>
      </c>
      <c r="V846" s="42">
        <f>(C846+J846+O846+P846+Q846)</f>
        <v>138</v>
      </c>
      <c r="W846" s="28">
        <f>E846+G846+(H846*2)+(I846*3)</f>
        <v>56</v>
      </c>
      <c r="X846" s="30">
        <f>((E846+J846+O846-N846-R846)*(W846+(0.26*(J846+O846)+(0.52*(P846+Q846+M846))))/(C846+J846+O846+P846+Q846))</f>
        <v>21.015652173913043</v>
      </c>
      <c r="Y846" s="31">
        <f>(((X846*(3*1458))/162)/(C846-E846+P846+Q846+N846+R846))</f>
        <v>6.304695652173914</v>
      </c>
    </row>
    <row r="847" spans="1:25" ht="15">
      <c r="A847" s="28">
        <v>2003</v>
      </c>
      <c r="B847" s="28">
        <v>39</v>
      </c>
      <c r="C847" s="28">
        <v>98</v>
      </c>
      <c r="D847" s="28">
        <v>8</v>
      </c>
      <c r="E847" s="28">
        <v>20</v>
      </c>
      <c r="F847" s="28">
        <v>9</v>
      </c>
      <c r="G847" s="28">
        <v>6</v>
      </c>
      <c r="H847" s="28">
        <v>0</v>
      </c>
      <c r="I847" s="28">
        <v>2</v>
      </c>
      <c r="J847" s="28">
        <v>6</v>
      </c>
      <c r="K847" s="28">
        <v>15</v>
      </c>
      <c r="L847" s="28">
        <v>2</v>
      </c>
      <c r="M847" s="28">
        <v>0</v>
      </c>
      <c r="N847" s="28">
        <v>0</v>
      </c>
      <c r="O847" s="28">
        <v>0</v>
      </c>
      <c r="P847" s="28">
        <v>0</v>
      </c>
      <c r="Q847" s="28">
        <v>1</v>
      </c>
      <c r="R847" s="28">
        <v>2</v>
      </c>
      <c r="S847" s="29">
        <f>E847/C847</f>
        <v>0.20408163265306123</v>
      </c>
      <c r="T847" s="29">
        <f>((I847*3)+(H847*2)+G847+E847)/C847</f>
        <v>0.32653061224489793</v>
      </c>
      <c r="U847" s="29">
        <f>(E847+J847+O847)/(C847+J847+O847+Q847)</f>
        <v>0.24761904761904763</v>
      </c>
      <c r="V847" s="42">
        <f>(C847+J847+O847+P847+Q847)</f>
        <v>105</v>
      </c>
      <c r="W847" s="28">
        <f>E847+G847+(H847*2)+(I847*3)</f>
        <v>32</v>
      </c>
      <c r="X847" s="30">
        <f>((E847+J847+O847-N847-R847)*(W847+(0.26*(J847+O847)+(0.52*(P847+Q847+M847))))/(C847+J847+O847+P847+Q847))</f>
        <v>7.789714285714285</v>
      </c>
      <c r="Y847" s="31">
        <f>(((X847*(3*1458))/162)/(C847-E847+P847+Q847+N847+R847))</f>
        <v>2.5965714285714285</v>
      </c>
    </row>
    <row r="848" spans="1:25" ht="15">
      <c r="A848" s="35">
        <v>2004</v>
      </c>
      <c r="B848" s="35">
        <v>84</v>
      </c>
      <c r="C848" s="35">
        <v>132</v>
      </c>
      <c r="D848" s="35">
        <v>7</v>
      </c>
      <c r="E848" s="35">
        <v>27</v>
      </c>
      <c r="F848" s="35">
        <v>15</v>
      </c>
      <c r="G848" s="35">
        <v>7</v>
      </c>
      <c r="H848" s="35">
        <v>0</v>
      </c>
      <c r="I848" s="35">
        <v>1</v>
      </c>
      <c r="J848" s="35">
        <v>3</v>
      </c>
      <c r="K848" s="35">
        <v>24</v>
      </c>
      <c r="L848" s="35">
        <v>2</v>
      </c>
      <c r="M848" s="35">
        <v>0</v>
      </c>
      <c r="N848" s="35">
        <v>0</v>
      </c>
      <c r="O848" s="35">
        <v>0</v>
      </c>
      <c r="P848" s="35">
        <v>4</v>
      </c>
      <c r="Q848" s="35">
        <v>1</v>
      </c>
      <c r="R848" s="35">
        <v>4</v>
      </c>
      <c r="S848" s="36">
        <f>E848/C848</f>
        <v>0.20454545454545456</v>
      </c>
      <c r="T848" s="36">
        <f>((I848*3)+(H848*2)+G848+E848)/C848</f>
        <v>0.2803030303030303</v>
      </c>
      <c r="U848" s="36">
        <f>(E848+J848+O848)/(C848+J848+O848+Q848)</f>
        <v>0.22058823529411764</v>
      </c>
      <c r="V848" s="35">
        <f>(C848+J848+O848+P848+Q848)</f>
        <v>140</v>
      </c>
      <c r="W848" s="35">
        <f>E848+G848+(H848*2)+(I848*3)</f>
        <v>37</v>
      </c>
      <c r="X848" s="37">
        <f>((E848+J848+O848-N848-R848)*(W848+(0.26*(J848+O848)+(0.52*(P848+Q848+M848))))/(C848+J848+O848+P848+Q848))</f>
        <v>7.499142857142858</v>
      </c>
      <c r="Y848" s="38">
        <f>(((X848*(3*1458))/162)/(C848-E848+P848+Q848+N848+R848))</f>
        <v>1.7761127819548874</v>
      </c>
    </row>
    <row r="849" spans="1:25" ht="15">
      <c r="A849" s="28" t="s">
        <v>259</v>
      </c>
      <c r="B849" s="28">
        <f>SUM(B846:B848)</f>
        <v>183</v>
      </c>
      <c r="C849" s="28">
        <f aca="true" t="shared" si="218" ref="C849:R849">SUM(C846:C848)</f>
        <v>352</v>
      </c>
      <c r="D849" s="28">
        <f t="shared" si="218"/>
        <v>32</v>
      </c>
      <c r="E849" s="28">
        <f t="shared" si="218"/>
        <v>83</v>
      </c>
      <c r="F849" s="28">
        <f t="shared" si="218"/>
        <v>42</v>
      </c>
      <c r="G849" s="28">
        <f t="shared" si="218"/>
        <v>20</v>
      </c>
      <c r="H849" s="28">
        <f t="shared" si="218"/>
        <v>2</v>
      </c>
      <c r="I849" s="28">
        <f t="shared" si="218"/>
        <v>6</v>
      </c>
      <c r="J849" s="28">
        <f t="shared" si="218"/>
        <v>24</v>
      </c>
      <c r="K849" s="28">
        <f t="shared" si="218"/>
        <v>56</v>
      </c>
      <c r="L849" s="28">
        <f t="shared" si="218"/>
        <v>7</v>
      </c>
      <c r="M849" s="28">
        <f t="shared" si="218"/>
        <v>0</v>
      </c>
      <c r="N849" s="28">
        <f t="shared" si="218"/>
        <v>0</v>
      </c>
      <c r="O849" s="28">
        <f t="shared" si="218"/>
        <v>0</v>
      </c>
      <c r="P849" s="28">
        <f t="shared" si="218"/>
        <v>5</v>
      </c>
      <c r="Q849" s="28">
        <f t="shared" si="218"/>
        <v>2</v>
      </c>
      <c r="R849" s="28">
        <f t="shared" si="218"/>
        <v>9</v>
      </c>
      <c r="S849" s="29">
        <f>E849/C849</f>
        <v>0.23579545454545456</v>
      </c>
      <c r="T849" s="29">
        <f>((I849*3)+(H849*2)+G849+E849)/C849</f>
        <v>0.35511363636363635</v>
      </c>
      <c r="U849" s="29">
        <f>(E849+J849+O849)/(C849+J849+O849+Q849)</f>
        <v>0.2830687830687831</v>
      </c>
      <c r="V849" s="42">
        <f>(C849+J849+O849+P849+Q849)</f>
        <v>383</v>
      </c>
      <c r="W849" s="28">
        <f>E849+G849+(H849*2)+(I849*3)</f>
        <v>125</v>
      </c>
      <c r="X849" s="30">
        <f>((E849+J849+O849-N849-R849)*(W849+(0.26*(J849+O849)+(0.52*(P849+Q849+M849))))/(C849+J849+O849+P849+Q849))</f>
        <v>34.51237597911227</v>
      </c>
      <c r="Y849" s="31">
        <f>(((X849*(3*1458))/162)/(C849-E849+P849+Q849+N849+R849))</f>
        <v>3.2695935138106362</v>
      </c>
    </row>
    <row r="850" spans="1:25" ht="15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V850"/>
      <c r="W850"/>
      <c r="X850"/>
      <c r="Y850"/>
    </row>
    <row r="851" spans="1:25" ht="15.75">
      <c r="A851" s="6" t="s">
        <v>9</v>
      </c>
      <c r="B851" s="28"/>
      <c r="C851" s="39">
        <v>2013</v>
      </c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V851"/>
      <c r="W851"/>
      <c r="X851"/>
      <c r="Y851"/>
    </row>
    <row r="852" spans="1:25" ht="15">
      <c r="A852" s="28">
        <v>2013</v>
      </c>
      <c r="B852" s="28">
        <v>90</v>
      </c>
      <c r="C852" s="28">
        <v>171</v>
      </c>
      <c r="D852" s="28">
        <v>25</v>
      </c>
      <c r="E852" s="28">
        <v>40</v>
      </c>
      <c r="F852" s="28">
        <v>12</v>
      </c>
      <c r="G852" s="28">
        <v>10</v>
      </c>
      <c r="H852" s="28">
        <v>5</v>
      </c>
      <c r="I852" s="28">
        <v>0</v>
      </c>
      <c r="J852" s="28">
        <v>20</v>
      </c>
      <c r="K852" s="28">
        <v>36</v>
      </c>
      <c r="L852" s="28">
        <v>0</v>
      </c>
      <c r="M852" s="28">
        <v>6</v>
      </c>
      <c r="N852" s="28">
        <v>2</v>
      </c>
      <c r="O852" s="28">
        <v>1</v>
      </c>
      <c r="P852" s="28">
        <v>4</v>
      </c>
      <c r="Q852" s="28">
        <v>0</v>
      </c>
      <c r="R852" s="28">
        <v>8</v>
      </c>
      <c r="S852" s="29">
        <f>E852/C852</f>
        <v>0.23391812865497075</v>
      </c>
      <c r="T852" s="29">
        <f>((I852*3)+(H852*2)+G852+E852)/C852</f>
        <v>0.3508771929824561</v>
      </c>
      <c r="U852" s="29">
        <f>(E852+J852+O852)/(C852+J852+O852+Q852)</f>
        <v>0.3177083333333333</v>
      </c>
      <c r="V852" s="42">
        <f>(C852+J852+O852+P852+Q852)</f>
        <v>196</v>
      </c>
      <c r="W852" s="28">
        <f>E852+G852+(H852*2)+(I852*3)</f>
        <v>60</v>
      </c>
      <c r="X852" s="30">
        <f>((E852+J852+O852-N852-R852)*(W852+(0.26*(J852+O852)+(0.52*(P852+Q852+M852))))/(C852+J852+O852+P852+Q852))</f>
        <v>18.386020408163265</v>
      </c>
      <c r="Y852" s="31">
        <f>(((X852*(3*1458))/162)/(C852-E852+P852+Q852+N852+R852))</f>
        <v>3.423603800140746</v>
      </c>
    </row>
    <row r="853" spans="22:25" ht="15">
      <c r="V853" s="42"/>
      <c r="X853" s="28"/>
      <c r="Y853" s="28"/>
    </row>
    <row r="854" spans="1:25" ht="15.75">
      <c r="A854" s="32" t="s">
        <v>10</v>
      </c>
      <c r="C854" s="33" t="s">
        <v>11</v>
      </c>
      <c r="V854" s="42"/>
      <c r="X854" s="28"/>
      <c r="Y854" s="28"/>
    </row>
    <row r="855" spans="1:25" ht="15">
      <c r="A855" s="28">
        <v>1988</v>
      </c>
      <c r="B855" s="28">
        <v>73</v>
      </c>
      <c r="C855" s="28">
        <v>190</v>
      </c>
      <c r="D855" s="28">
        <v>26</v>
      </c>
      <c r="E855" s="28">
        <v>58</v>
      </c>
      <c r="F855" s="28">
        <v>32</v>
      </c>
      <c r="G855" s="28">
        <v>11</v>
      </c>
      <c r="H855" s="28">
        <v>2</v>
      </c>
      <c r="I855" s="28">
        <v>10</v>
      </c>
      <c r="J855" s="28">
        <v>28</v>
      </c>
      <c r="K855" s="28">
        <v>30</v>
      </c>
      <c r="L855" s="28">
        <v>7</v>
      </c>
      <c r="M855" s="28">
        <v>0</v>
      </c>
      <c r="N855" s="28">
        <v>0</v>
      </c>
      <c r="O855" s="28">
        <v>0</v>
      </c>
      <c r="P855" s="28">
        <v>2</v>
      </c>
      <c r="Q855" s="28">
        <v>0</v>
      </c>
      <c r="R855" s="28">
        <v>2</v>
      </c>
      <c r="S855" s="29">
        <f aca="true" t="shared" si="219" ref="S855:S860">E855/C855</f>
        <v>0.30526315789473685</v>
      </c>
      <c r="T855" s="29">
        <f aca="true" t="shared" si="220" ref="T855:T860">((I855*3)+(H855*2)+G855+E855)/C855</f>
        <v>0.5421052631578948</v>
      </c>
      <c r="U855" s="29">
        <f aca="true" t="shared" si="221" ref="U855:U860">(E855+J855+O855)/(C855+J855+O855+Q855)</f>
        <v>0.3944954128440367</v>
      </c>
      <c r="V855" s="42">
        <f aca="true" t="shared" si="222" ref="V855:V860">(C855+J855+O855+P855+Q855)</f>
        <v>220</v>
      </c>
      <c r="W855" s="28">
        <f aca="true" t="shared" si="223" ref="W855:W860">E855+G855+(H855*2)+(I855*3)</f>
        <v>103</v>
      </c>
      <c r="X855" s="30">
        <f aca="true" t="shared" si="224" ref="X855:X860">((E855+J855+O855-N855-R855)*(W855+(0.26*(J855+O855)+(0.52*(P855+Q855+M855))))/(C855+J855+O855+P855+Q855))</f>
        <v>42.504</v>
      </c>
      <c r="Y855" s="31">
        <f aca="true" t="shared" si="225" ref="Y855:Y860">(((X855*(3*1458))/162)/(C855-E855+P855+Q855+N855+R855))</f>
        <v>8.43829411764706</v>
      </c>
    </row>
    <row r="856" spans="1:25" ht="15">
      <c r="A856" s="28">
        <v>1989</v>
      </c>
      <c r="B856" s="28">
        <v>115</v>
      </c>
      <c r="C856" s="28">
        <v>369</v>
      </c>
      <c r="D856" s="28">
        <v>39</v>
      </c>
      <c r="E856" s="28">
        <v>94</v>
      </c>
      <c r="F856" s="28">
        <v>44</v>
      </c>
      <c r="G856" s="28">
        <v>5</v>
      </c>
      <c r="H856" s="28">
        <v>2</v>
      </c>
      <c r="I856" s="28">
        <v>8</v>
      </c>
      <c r="J856" s="28">
        <v>51</v>
      </c>
      <c r="K856" s="28">
        <v>63</v>
      </c>
      <c r="L856" s="28">
        <v>7</v>
      </c>
      <c r="M856" s="28">
        <v>0</v>
      </c>
      <c r="N856" s="28">
        <v>0</v>
      </c>
      <c r="O856" s="28">
        <v>0</v>
      </c>
      <c r="P856" s="28">
        <v>0</v>
      </c>
      <c r="Q856" s="28">
        <v>2</v>
      </c>
      <c r="R856" s="28">
        <v>15</v>
      </c>
      <c r="S856" s="29">
        <f t="shared" si="219"/>
        <v>0.25474254742547425</v>
      </c>
      <c r="T856" s="29">
        <f t="shared" si="220"/>
        <v>0.34417344173441733</v>
      </c>
      <c r="U856" s="29">
        <f t="shared" si="221"/>
        <v>0.34360189573459715</v>
      </c>
      <c r="V856" s="42">
        <f t="shared" si="222"/>
        <v>422</v>
      </c>
      <c r="W856" s="28">
        <f t="shared" si="223"/>
        <v>127</v>
      </c>
      <c r="X856" s="30">
        <f t="shared" si="224"/>
        <v>43.52843601895734</v>
      </c>
      <c r="Y856" s="31">
        <f t="shared" si="225"/>
        <v>4.0248896318898915</v>
      </c>
    </row>
    <row r="857" spans="1:25" ht="15">
      <c r="A857" s="28">
        <v>1990</v>
      </c>
      <c r="B857" s="28">
        <v>54</v>
      </c>
      <c r="C857" s="28">
        <v>147</v>
      </c>
      <c r="D857" s="28">
        <v>15</v>
      </c>
      <c r="E857" s="28">
        <v>54</v>
      </c>
      <c r="F857" s="28">
        <v>11</v>
      </c>
      <c r="G857" s="28">
        <v>6</v>
      </c>
      <c r="H857" s="28">
        <v>0</v>
      </c>
      <c r="I857" s="28">
        <v>3</v>
      </c>
      <c r="J857" s="28">
        <v>9</v>
      </c>
      <c r="K857" s="28">
        <v>24</v>
      </c>
      <c r="L857" s="28">
        <v>2</v>
      </c>
      <c r="M857" s="28">
        <v>0</v>
      </c>
      <c r="N857" s="28">
        <v>0</v>
      </c>
      <c r="O857" s="28">
        <v>1</v>
      </c>
      <c r="P857" s="28">
        <v>1</v>
      </c>
      <c r="Q857" s="28">
        <v>2</v>
      </c>
      <c r="R857" s="28">
        <v>3</v>
      </c>
      <c r="S857" s="29">
        <f t="shared" si="219"/>
        <v>0.3673469387755102</v>
      </c>
      <c r="T857" s="29">
        <f t="shared" si="220"/>
        <v>0.46938775510204084</v>
      </c>
      <c r="U857" s="29">
        <f t="shared" si="221"/>
        <v>0.4025157232704403</v>
      </c>
      <c r="V857" s="42">
        <f t="shared" si="222"/>
        <v>160</v>
      </c>
      <c r="W857" s="28">
        <f t="shared" si="223"/>
        <v>69</v>
      </c>
      <c r="X857" s="30">
        <f t="shared" si="224"/>
        <v>27.89225</v>
      </c>
      <c r="Y857" s="31">
        <f t="shared" si="225"/>
        <v>7.606977272727273</v>
      </c>
    </row>
    <row r="858" spans="1:25" ht="15">
      <c r="A858" s="28">
        <v>1991</v>
      </c>
      <c r="B858" s="28">
        <v>89</v>
      </c>
      <c r="C858" s="28">
        <v>283</v>
      </c>
      <c r="D858" s="28">
        <v>30</v>
      </c>
      <c r="E858" s="28">
        <v>81</v>
      </c>
      <c r="F858" s="28">
        <v>23</v>
      </c>
      <c r="G858" s="28">
        <v>15</v>
      </c>
      <c r="H858" s="28">
        <v>1</v>
      </c>
      <c r="I858" s="28">
        <v>0</v>
      </c>
      <c r="J858" s="28">
        <v>37</v>
      </c>
      <c r="K858" s="28">
        <v>58</v>
      </c>
      <c r="L858" s="28">
        <v>5</v>
      </c>
      <c r="M858" s="28">
        <v>0</v>
      </c>
      <c r="N858" s="28">
        <v>0</v>
      </c>
      <c r="O858" s="28">
        <v>3</v>
      </c>
      <c r="P858" s="28">
        <v>0</v>
      </c>
      <c r="Q858" s="28">
        <v>6</v>
      </c>
      <c r="R858" s="28">
        <v>9</v>
      </c>
      <c r="S858" s="29">
        <f t="shared" si="219"/>
        <v>0.2862190812720848</v>
      </c>
      <c r="T858" s="29">
        <f t="shared" si="220"/>
        <v>0.3462897526501767</v>
      </c>
      <c r="U858" s="29">
        <f t="shared" si="221"/>
        <v>0.3677811550151976</v>
      </c>
      <c r="V858" s="42">
        <f t="shared" si="222"/>
        <v>329</v>
      </c>
      <c r="W858" s="28">
        <f t="shared" si="223"/>
        <v>98</v>
      </c>
      <c r="X858" s="30">
        <f t="shared" si="224"/>
        <v>37.96425531914893</v>
      </c>
      <c r="Y858" s="31">
        <f t="shared" si="225"/>
        <v>4.7236631042259045</v>
      </c>
    </row>
    <row r="859" spans="1:25" ht="15">
      <c r="A859" s="35">
        <v>1992</v>
      </c>
      <c r="B859" s="35">
        <v>70</v>
      </c>
      <c r="C859" s="35">
        <v>200</v>
      </c>
      <c r="D859" s="35">
        <v>25</v>
      </c>
      <c r="E859" s="35">
        <v>52</v>
      </c>
      <c r="F859" s="35">
        <v>20</v>
      </c>
      <c r="G859" s="35">
        <v>7</v>
      </c>
      <c r="H859" s="35">
        <v>3</v>
      </c>
      <c r="I859" s="35">
        <v>5</v>
      </c>
      <c r="J859" s="35">
        <v>28</v>
      </c>
      <c r="K859" s="35">
        <v>25</v>
      </c>
      <c r="L859" s="35">
        <v>4</v>
      </c>
      <c r="M859" s="35">
        <v>1</v>
      </c>
      <c r="N859" s="35">
        <v>0</v>
      </c>
      <c r="O859" s="35">
        <v>2</v>
      </c>
      <c r="P859" s="35">
        <v>0</v>
      </c>
      <c r="Q859" s="35">
        <v>2</v>
      </c>
      <c r="R859" s="35">
        <v>5</v>
      </c>
      <c r="S859" s="36">
        <f t="shared" si="219"/>
        <v>0.26</v>
      </c>
      <c r="T859" s="36">
        <f t="shared" si="220"/>
        <v>0.4</v>
      </c>
      <c r="U859" s="36">
        <f t="shared" si="221"/>
        <v>0.35344827586206895</v>
      </c>
      <c r="V859" s="35">
        <f t="shared" si="222"/>
        <v>232</v>
      </c>
      <c r="W859" s="35">
        <f t="shared" si="223"/>
        <v>80</v>
      </c>
      <c r="X859" s="37">
        <f t="shared" si="224"/>
        <v>29.658275862068965</v>
      </c>
      <c r="Y859" s="38">
        <f t="shared" si="225"/>
        <v>5.166280311457174</v>
      </c>
    </row>
    <row r="860" spans="1:25" ht="15">
      <c r="A860" s="28" t="s">
        <v>259</v>
      </c>
      <c r="B860" s="28">
        <f>SUM(B855:B859)</f>
        <v>401</v>
      </c>
      <c r="C860" s="28">
        <f aca="true" t="shared" si="226" ref="C860:R860">SUM(C855:C859)</f>
        <v>1189</v>
      </c>
      <c r="D860" s="28">
        <f t="shared" si="226"/>
        <v>135</v>
      </c>
      <c r="E860" s="28">
        <f t="shared" si="226"/>
        <v>339</v>
      </c>
      <c r="F860" s="28">
        <f t="shared" si="226"/>
        <v>130</v>
      </c>
      <c r="G860" s="28">
        <f t="shared" si="226"/>
        <v>44</v>
      </c>
      <c r="H860" s="28">
        <f t="shared" si="226"/>
        <v>8</v>
      </c>
      <c r="I860" s="28">
        <f t="shared" si="226"/>
        <v>26</v>
      </c>
      <c r="J860" s="28">
        <f t="shared" si="226"/>
        <v>153</v>
      </c>
      <c r="K860" s="28">
        <f t="shared" si="226"/>
        <v>200</v>
      </c>
      <c r="L860" s="28">
        <f t="shared" si="226"/>
        <v>25</v>
      </c>
      <c r="M860" s="28">
        <f t="shared" si="226"/>
        <v>1</v>
      </c>
      <c r="N860" s="28">
        <f t="shared" si="226"/>
        <v>0</v>
      </c>
      <c r="O860" s="28">
        <f t="shared" si="226"/>
        <v>6</v>
      </c>
      <c r="P860" s="28">
        <f t="shared" si="226"/>
        <v>3</v>
      </c>
      <c r="Q860" s="28">
        <f t="shared" si="226"/>
        <v>12</v>
      </c>
      <c r="R860" s="28">
        <f t="shared" si="226"/>
        <v>34</v>
      </c>
      <c r="S860" s="29">
        <f t="shared" si="219"/>
        <v>0.2851135407905803</v>
      </c>
      <c r="T860" s="29">
        <f t="shared" si="220"/>
        <v>0.40117746005046256</v>
      </c>
      <c r="U860" s="29">
        <f t="shared" si="221"/>
        <v>0.36617647058823527</v>
      </c>
      <c r="V860" s="42">
        <f t="shared" si="222"/>
        <v>1363</v>
      </c>
      <c r="W860" s="28">
        <f t="shared" si="223"/>
        <v>477</v>
      </c>
      <c r="X860" s="30">
        <f t="shared" si="224"/>
        <v>179.28851063829788</v>
      </c>
      <c r="Y860" s="31">
        <f t="shared" si="225"/>
        <v>5.384638250538424</v>
      </c>
    </row>
    <row r="861" spans="22:25" ht="15">
      <c r="V861" s="42"/>
      <c r="X861" s="28"/>
      <c r="Y861" s="28"/>
    </row>
    <row r="862" spans="1:25" ht="15.75">
      <c r="A862" s="32" t="s">
        <v>12</v>
      </c>
      <c r="C862" s="27">
        <v>2000</v>
      </c>
      <c r="V862" s="42"/>
      <c r="X862" s="28"/>
      <c r="Y862" s="28"/>
    </row>
    <row r="863" spans="1:25" ht="15">
      <c r="A863" s="28">
        <v>2000</v>
      </c>
      <c r="B863" s="28">
        <v>118</v>
      </c>
      <c r="C863" s="28">
        <v>397</v>
      </c>
      <c r="D863" s="28">
        <v>72</v>
      </c>
      <c r="E863" s="28">
        <v>80</v>
      </c>
      <c r="F863" s="28">
        <v>55</v>
      </c>
      <c r="G863" s="28">
        <v>15</v>
      </c>
      <c r="H863" s="28">
        <v>5</v>
      </c>
      <c r="I863" s="28">
        <v>23</v>
      </c>
      <c r="J863" s="28">
        <v>76</v>
      </c>
      <c r="K863" s="28">
        <v>114</v>
      </c>
      <c r="L863" s="28">
        <v>10</v>
      </c>
      <c r="M863" s="28">
        <v>11</v>
      </c>
      <c r="N863" s="28">
        <v>3</v>
      </c>
      <c r="O863" s="28">
        <v>1</v>
      </c>
      <c r="P863" s="28">
        <v>0</v>
      </c>
      <c r="Q863" s="28">
        <v>0</v>
      </c>
      <c r="R863" s="28">
        <v>7</v>
      </c>
      <c r="S863" s="29">
        <f>E863/C863</f>
        <v>0.20151133501259447</v>
      </c>
      <c r="T863" s="29">
        <f>((I863*3)+(H863*2)+G863+E863)/C863</f>
        <v>0.43828715365239296</v>
      </c>
      <c r="U863" s="29">
        <f>(E863+J863+O863)/(C863+J863+O863+Q863)</f>
        <v>0.33122362869198313</v>
      </c>
      <c r="V863" s="42">
        <f>(C863+J863+O863+P863+Q863)</f>
        <v>474</v>
      </c>
      <c r="W863" s="28">
        <f>E863+G863+(H863*2)+(I863*3)</f>
        <v>174</v>
      </c>
      <c r="X863" s="30">
        <f>((E863+J863+O863-N863-R863)*(W863+(0.26*(J863+O863)+(0.52*(P863+Q863+M863))))/(C863+J863+O863+P863+Q863))</f>
        <v>61.9446835443038</v>
      </c>
      <c r="Y863" s="31">
        <f>(((X863*(3*1458))/162)/(C863-E863+P863+Q863+N863+R863))</f>
        <v>5.114698641272791</v>
      </c>
    </row>
    <row r="864" spans="22:25" ht="15">
      <c r="V864" s="42"/>
      <c r="X864" s="28"/>
      <c r="Y864" s="28"/>
    </row>
    <row r="865" spans="1:25" ht="15.75">
      <c r="A865" s="32" t="s">
        <v>13</v>
      </c>
      <c r="C865" s="27">
        <v>2006</v>
      </c>
      <c r="V865" s="42"/>
      <c r="X865" s="28"/>
      <c r="Y865" s="28"/>
    </row>
    <row r="866" spans="1:25" ht="15">
      <c r="A866" s="28">
        <v>2006</v>
      </c>
      <c r="B866" s="28">
        <v>18</v>
      </c>
      <c r="C866" s="28">
        <v>60</v>
      </c>
      <c r="D866" s="28">
        <v>9</v>
      </c>
      <c r="E866" s="28">
        <v>14</v>
      </c>
      <c r="F866" s="41">
        <v>11</v>
      </c>
      <c r="G866" s="41">
        <v>3</v>
      </c>
      <c r="H866" s="41">
        <v>1</v>
      </c>
      <c r="I866" s="41">
        <v>4</v>
      </c>
      <c r="J866" s="41">
        <v>6</v>
      </c>
      <c r="K866" s="41">
        <v>15</v>
      </c>
      <c r="L866" s="41">
        <v>0</v>
      </c>
      <c r="M866" s="28">
        <v>1</v>
      </c>
      <c r="N866" s="28">
        <v>0</v>
      </c>
      <c r="O866" s="28">
        <v>1</v>
      </c>
      <c r="P866" s="28">
        <v>0</v>
      </c>
      <c r="Q866" s="28">
        <v>1</v>
      </c>
      <c r="R866" s="28">
        <v>1</v>
      </c>
      <c r="S866" s="29">
        <f>E866/C866</f>
        <v>0.23333333333333334</v>
      </c>
      <c r="T866" s="29">
        <f>((I866*3)+(H866*2)+G866+E866)/C866</f>
        <v>0.5166666666666667</v>
      </c>
      <c r="U866" s="29">
        <f>(E866+J866+O866)/(C866+J866+O866+Q866)</f>
        <v>0.3088235294117647</v>
      </c>
      <c r="V866" s="42">
        <f>(C866+J866+O866+P866+Q866)</f>
        <v>68</v>
      </c>
      <c r="W866" s="28">
        <f>E866+G866+(H866*2)+(I866*3)</f>
        <v>31</v>
      </c>
      <c r="X866" s="30">
        <f>((E866+J866+O866-N866-R866)*(W866+(0.26*(J866+O866)+(0.52*(P866+Q866+M866))))/(C866+J866+O866+P866+Q866))</f>
        <v>9.958823529411765</v>
      </c>
      <c r="Y866" s="31">
        <f>(((X866*(3*1458))/162)/(C866-E866+P866+Q866+N866+R866))</f>
        <v>5.601838235294118</v>
      </c>
    </row>
    <row r="867" spans="22:25" ht="15">
      <c r="V867" s="42"/>
      <c r="X867" s="28"/>
      <c r="Y867" s="28"/>
    </row>
    <row r="868" spans="1:25" ht="15.75">
      <c r="A868" s="32" t="s">
        <v>14</v>
      </c>
      <c r="C868" s="33" t="s">
        <v>193</v>
      </c>
      <c r="V868" s="42"/>
      <c r="X868" s="28"/>
      <c r="Y868" s="28"/>
    </row>
    <row r="869" spans="1:25" ht="15">
      <c r="A869" s="28">
        <v>2001</v>
      </c>
      <c r="B869" s="28">
        <v>9</v>
      </c>
      <c r="C869" s="28">
        <v>5</v>
      </c>
      <c r="D869" s="28">
        <v>2</v>
      </c>
      <c r="E869" s="28">
        <v>0</v>
      </c>
      <c r="F869" s="28">
        <v>0</v>
      </c>
      <c r="G869" s="28">
        <v>0</v>
      </c>
      <c r="H869" s="28">
        <v>0</v>
      </c>
      <c r="I869" s="28">
        <v>0</v>
      </c>
      <c r="J869" s="28">
        <v>0</v>
      </c>
      <c r="K869" s="28">
        <v>0</v>
      </c>
      <c r="L869" s="28">
        <v>0</v>
      </c>
      <c r="M869" s="28">
        <v>2</v>
      </c>
      <c r="N869" s="28">
        <v>0</v>
      </c>
      <c r="O869" s="28">
        <v>0</v>
      </c>
      <c r="P869" s="28">
        <v>0</v>
      </c>
      <c r="Q869" s="28">
        <v>0</v>
      </c>
      <c r="R869" s="28">
        <v>0</v>
      </c>
      <c r="S869" s="29">
        <v>0</v>
      </c>
      <c r="T869" s="29">
        <v>0</v>
      </c>
      <c r="U869" s="29">
        <v>0</v>
      </c>
      <c r="V869" s="42">
        <f>(C869+J869+O869+P869+Q869)</f>
        <v>5</v>
      </c>
      <c r="W869" s="28">
        <f>E869+G869+(H869*2)+(I869*3)</f>
        <v>0</v>
      </c>
      <c r="X869" s="30">
        <f>((E869+J869+O869-N869-R869)*(W869+(0.26*(J869+O869)+(0.52*(P869+Q869+M869))))/(C869+J869+O869+P869+Q869))</f>
        <v>0</v>
      </c>
      <c r="Y869" s="31">
        <f>(((X869*(3*1458))/162)/(C869-E869+P869+Q869+N869+R869))</f>
        <v>0</v>
      </c>
    </row>
    <row r="870" spans="1:25" ht="15">
      <c r="A870" s="35">
        <v>2002</v>
      </c>
      <c r="B870" s="35">
        <v>155</v>
      </c>
      <c r="C870" s="35">
        <v>652</v>
      </c>
      <c r="D870" s="35">
        <v>94</v>
      </c>
      <c r="E870" s="35">
        <v>202</v>
      </c>
      <c r="F870" s="35">
        <v>67</v>
      </c>
      <c r="G870" s="35">
        <v>19</v>
      </c>
      <c r="H870" s="35">
        <v>9</v>
      </c>
      <c r="I870" s="35">
        <v>2</v>
      </c>
      <c r="J870" s="35">
        <v>43</v>
      </c>
      <c r="K870" s="35">
        <v>48</v>
      </c>
      <c r="L870" s="35">
        <v>8</v>
      </c>
      <c r="M870" s="35">
        <v>54</v>
      </c>
      <c r="N870" s="35">
        <v>13</v>
      </c>
      <c r="O870" s="35">
        <v>10</v>
      </c>
      <c r="P870" s="35">
        <v>5</v>
      </c>
      <c r="Q870" s="35">
        <v>7</v>
      </c>
      <c r="R870" s="35">
        <v>6</v>
      </c>
      <c r="S870" s="36">
        <f>E870/C870</f>
        <v>0.3098159509202454</v>
      </c>
      <c r="T870" s="36">
        <f>((I870*3)+(H870*2)+G870+E870)/C870</f>
        <v>0.37576687116564417</v>
      </c>
      <c r="U870" s="36">
        <f>(E870+J870+O870)/(C870+J870+O870+Q870)</f>
        <v>0.35814606741573035</v>
      </c>
      <c r="V870" s="35">
        <f>(C870+J870+O870+P870+Q870)</f>
        <v>717</v>
      </c>
      <c r="W870" s="35">
        <f>E870+G870+(H870*2)+(I870*3)</f>
        <v>245</v>
      </c>
      <c r="X870" s="37">
        <f>((E870+J870+O870-N870-R870)*(W870+(0.26*(J870+O870)+(0.52*(P870+Q870+M870))))/(C870+J870+O870+P870+Q870))</f>
        <v>96.47364016736402</v>
      </c>
      <c r="Y870" s="38">
        <f>(((X870*(3*1458))/162)/(C870-E870+P870+Q870+N870+R870))</f>
        <v>5.4153602588749035</v>
      </c>
    </row>
    <row r="871" spans="1:25" ht="15">
      <c r="A871" s="28" t="s">
        <v>259</v>
      </c>
      <c r="B871" s="28">
        <f>SUM(B869:B870)</f>
        <v>164</v>
      </c>
      <c r="C871" s="28">
        <f aca="true" t="shared" si="227" ref="C871:R871">SUM(C869:C870)</f>
        <v>657</v>
      </c>
      <c r="D871" s="28">
        <f t="shared" si="227"/>
        <v>96</v>
      </c>
      <c r="E871" s="28">
        <f t="shared" si="227"/>
        <v>202</v>
      </c>
      <c r="F871" s="28">
        <f t="shared" si="227"/>
        <v>67</v>
      </c>
      <c r="G871" s="28">
        <f t="shared" si="227"/>
        <v>19</v>
      </c>
      <c r="H871" s="28">
        <f t="shared" si="227"/>
        <v>9</v>
      </c>
      <c r="I871" s="28">
        <f t="shared" si="227"/>
        <v>2</v>
      </c>
      <c r="J871" s="28">
        <f t="shared" si="227"/>
        <v>43</v>
      </c>
      <c r="K871" s="28">
        <f t="shared" si="227"/>
        <v>48</v>
      </c>
      <c r="L871" s="28">
        <f t="shared" si="227"/>
        <v>8</v>
      </c>
      <c r="M871" s="28">
        <f t="shared" si="227"/>
        <v>56</v>
      </c>
      <c r="N871" s="28">
        <f t="shared" si="227"/>
        <v>13</v>
      </c>
      <c r="O871" s="28">
        <f t="shared" si="227"/>
        <v>10</v>
      </c>
      <c r="P871" s="28">
        <f t="shared" si="227"/>
        <v>5</v>
      </c>
      <c r="Q871" s="28">
        <f t="shared" si="227"/>
        <v>7</v>
      </c>
      <c r="R871" s="28">
        <f t="shared" si="227"/>
        <v>6</v>
      </c>
      <c r="S871" s="29">
        <f>E871/C871</f>
        <v>0.3074581430745814</v>
      </c>
      <c r="T871" s="29">
        <f>((I871*3)+(H871*2)+G871+E871)/C871</f>
        <v>0.3729071537290715</v>
      </c>
      <c r="U871" s="29">
        <f>(E871+J871+O871)/(C871+J871+O871+Q871)</f>
        <v>0.35564853556485354</v>
      </c>
      <c r="V871" s="42">
        <f>(C871+J871+O871+P871+Q871)</f>
        <v>722</v>
      </c>
      <c r="W871" s="28">
        <f>E871+G871+(H871*2)+(I871*3)</f>
        <v>245</v>
      </c>
      <c r="X871" s="30">
        <f>((E871+J871+O871-N871-R871)*(W871+(0.26*(J871+O871)+(0.52*(P871+Q871+M871))))/(C871+J871+O871+P871+Q871))</f>
        <v>96.14548476454293</v>
      </c>
      <c r="Y871" s="31">
        <f>(((X871*(3*1458))/162)/(C871-E871+P871+Q871+N871+R871))</f>
        <v>5.341415820252385</v>
      </c>
    </row>
    <row r="872" spans="22:25" ht="12.75">
      <c r="V872"/>
      <c r="W872"/>
      <c r="X872"/>
      <c r="Y872"/>
    </row>
    <row r="873" spans="1:25" ht="15.75">
      <c r="A873" s="32" t="s">
        <v>15</v>
      </c>
      <c r="C873" s="33" t="s">
        <v>16</v>
      </c>
      <c r="V873"/>
      <c r="W873"/>
      <c r="X873"/>
      <c r="Y873"/>
    </row>
    <row r="874" spans="1:25" ht="15.75">
      <c r="A874" s="28" t="s">
        <v>259</v>
      </c>
      <c r="C874" s="15">
        <v>94</v>
      </c>
      <c r="D874" s="15">
        <v>11</v>
      </c>
      <c r="E874" s="15">
        <v>24</v>
      </c>
      <c r="F874" s="15">
        <v>12</v>
      </c>
      <c r="G874" s="15">
        <v>3</v>
      </c>
      <c r="H874" s="15">
        <v>0</v>
      </c>
      <c r="I874" s="15">
        <v>5</v>
      </c>
      <c r="J874" s="15">
        <v>3</v>
      </c>
      <c r="K874" s="15">
        <v>22</v>
      </c>
      <c r="L874" s="15">
        <v>193</v>
      </c>
      <c r="M874" s="15">
        <v>0</v>
      </c>
      <c r="N874" s="15">
        <v>0</v>
      </c>
      <c r="O874" s="15">
        <v>0</v>
      </c>
      <c r="P874" s="15">
        <v>1</v>
      </c>
      <c r="Q874" s="15">
        <v>0</v>
      </c>
      <c r="R874" s="15">
        <v>1</v>
      </c>
      <c r="S874" s="29">
        <f>E874/C874</f>
        <v>0.2553191489361702</v>
      </c>
      <c r="T874" s="29">
        <f>((I874*3)+(H874*2)+G874+E874)/C874</f>
        <v>0.44680851063829785</v>
      </c>
      <c r="U874" s="29">
        <f>(E874+J874+O874)/(C874+J874+O874+Q874)</f>
        <v>0.27835051546391754</v>
      </c>
      <c r="V874" s="42">
        <f>(C874+J874+O874+P874+Q874)</f>
        <v>98</v>
      </c>
      <c r="W874" s="28">
        <f>E874+G874+(H874*2)+(I874*3)</f>
        <v>42</v>
      </c>
      <c r="X874" s="30">
        <f>((E874+J874+O874-N874-R874)*(W874+(0.26*(J874+O874)+(0.52*(P874+Q874+M874))))/(C874+J874+O874+P874+Q874))</f>
        <v>11.487755102040817</v>
      </c>
      <c r="Y874" s="31">
        <f>(((X874*(3*1458))/162)/(C874-E874+P874+Q874+N874+R874))</f>
        <v>4.3079081632653065</v>
      </c>
    </row>
    <row r="875" spans="22:25" ht="15">
      <c r="V875" s="42"/>
      <c r="X875" s="28"/>
      <c r="Y875" s="28"/>
    </row>
    <row r="876" spans="1:25" ht="15.75">
      <c r="A876" s="32" t="s">
        <v>17</v>
      </c>
      <c r="C876" s="32" t="s">
        <v>18</v>
      </c>
      <c r="V876" s="42"/>
      <c r="X876" s="28"/>
      <c r="Y876" s="28"/>
    </row>
    <row r="877" spans="1:25" ht="15">
      <c r="A877" s="28">
        <v>1992</v>
      </c>
      <c r="B877" s="28">
        <v>57</v>
      </c>
      <c r="C877" s="28">
        <v>180</v>
      </c>
      <c r="D877" s="28">
        <v>28</v>
      </c>
      <c r="E877" s="28">
        <v>47</v>
      </c>
      <c r="F877" s="28">
        <v>36</v>
      </c>
      <c r="G877" s="28">
        <v>5</v>
      </c>
      <c r="H877" s="28">
        <v>0</v>
      </c>
      <c r="I877" s="28">
        <v>14</v>
      </c>
      <c r="J877" s="28">
        <v>28</v>
      </c>
      <c r="K877" s="28">
        <v>58</v>
      </c>
      <c r="L877" s="28">
        <v>4</v>
      </c>
      <c r="M877" s="28">
        <v>0</v>
      </c>
      <c r="N877" s="28">
        <v>0</v>
      </c>
      <c r="O877" s="28">
        <v>3</v>
      </c>
      <c r="P877" s="28">
        <v>0</v>
      </c>
      <c r="Q877" s="28">
        <v>2</v>
      </c>
      <c r="R877" s="28">
        <v>5</v>
      </c>
      <c r="S877" s="29">
        <f aca="true" t="shared" si="228" ref="S877:S882">E877/C877</f>
        <v>0.2611111111111111</v>
      </c>
      <c r="T877" s="29">
        <f aca="true" t="shared" si="229" ref="T877:T882">((I877*3)+(H877*2)+G877+E877)/C877</f>
        <v>0.5222222222222223</v>
      </c>
      <c r="U877" s="29">
        <f aca="true" t="shared" si="230" ref="U877:U882">(E877+J877+O877)/(C877+J877+O877+Q877)</f>
        <v>0.36619718309859156</v>
      </c>
      <c r="V877" s="42">
        <f aca="true" t="shared" si="231" ref="V877:V882">(C877+J877+O877+P877+Q877)</f>
        <v>213</v>
      </c>
      <c r="W877" s="28">
        <f aca="true" t="shared" si="232" ref="W877:W882">E877+G877+(H877*2)+(I877*3)</f>
        <v>94</v>
      </c>
      <c r="X877" s="30">
        <f aca="true" t="shared" si="233" ref="X877:X882">((E877+J877+O877-N877-R877)*(W877+(0.26*(J877+O877)+(0.52*(P877+Q877+M877))))/(C877+J877+O877+P877+Q877))</f>
        <v>35.334741784037554</v>
      </c>
      <c r="Y877" s="31">
        <f aca="true" t="shared" si="234" ref="Y877:Y882">(((X877*(3*1458))/162)/(C877-E877+P877+Q877+N877+R877))</f>
        <v>6.814557344064386</v>
      </c>
    </row>
    <row r="878" spans="1:25" ht="15">
      <c r="A878" s="28">
        <v>1993</v>
      </c>
      <c r="B878" s="28">
        <v>79</v>
      </c>
      <c r="C878" s="28">
        <v>251</v>
      </c>
      <c r="D878" s="28">
        <v>24</v>
      </c>
      <c r="E878" s="28">
        <v>54</v>
      </c>
      <c r="F878" s="28">
        <v>22</v>
      </c>
      <c r="G878" s="28">
        <v>12</v>
      </c>
      <c r="H878" s="28">
        <v>1</v>
      </c>
      <c r="I878" s="28">
        <v>7</v>
      </c>
      <c r="J878" s="28">
        <v>22</v>
      </c>
      <c r="K878" s="28">
        <v>55</v>
      </c>
      <c r="L878" s="28">
        <v>1</v>
      </c>
      <c r="M878" s="28">
        <v>0</v>
      </c>
      <c r="N878" s="28">
        <v>0</v>
      </c>
      <c r="O878" s="28">
        <v>1</v>
      </c>
      <c r="P878" s="28">
        <v>0</v>
      </c>
      <c r="Q878" s="28">
        <v>2</v>
      </c>
      <c r="R878" s="28">
        <v>6</v>
      </c>
      <c r="S878" s="29">
        <f t="shared" si="228"/>
        <v>0.2151394422310757</v>
      </c>
      <c r="T878" s="29">
        <f t="shared" si="229"/>
        <v>0.3545816733067729</v>
      </c>
      <c r="U878" s="29">
        <f t="shared" si="230"/>
        <v>0.27898550724637683</v>
      </c>
      <c r="V878" s="42">
        <f t="shared" si="231"/>
        <v>276</v>
      </c>
      <c r="W878" s="28">
        <f t="shared" si="232"/>
        <v>89</v>
      </c>
      <c r="X878" s="30">
        <f t="shared" si="233"/>
        <v>24.700797101449275</v>
      </c>
      <c r="Y878" s="31">
        <f t="shared" si="234"/>
        <v>3.253275715800637</v>
      </c>
    </row>
    <row r="879" spans="1:25" ht="15">
      <c r="A879" s="28">
        <v>1994</v>
      </c>
      <c r="B879" s="28">
        <v>129</v>
      </c>
      <c r="C879" s="28">
        <v>448</v>
      </c>
      <c r="D879" s="28">
        <v>88</v>
      </c>
      <c r="E879" s="28">
        <v>120</v>
      </c>
      <c r="F879" s="28">
        <v>89</v>
      </c>
      <c r="G879" s="28">
        <v>29</v>
      </c>
      <c r="H879" s="28">
        <v>0</v>
      </c>
      <c r="I879" s="28">
        <v>34</v>
      </c>
      <c r="J879" s="28">
        <v>57</v>
      </c>
      <c r="K879" s="28">
        <v>120</v>
      </c>
      <c r="L879" s="28">
        <v>0</v>
      </c>
      <c r="M879" s="28">
        <v>1</v>
      </c>
      <c r="N879" s="28">
        <v>4</v>
      </c>
      <c r="O879" s="28">
        <v>5</v>
      </c>
      <c r="P879" s="28">
        <v>0</v>
      </c>
      <c r="Q879" s="28">
        <v>2</v>
      </c>
      <c r="R879" s="28">
        <v>8</v>
      </c>
      <c r="S879" s="29">
        <f t="shared" si="228"/>
        <v>0.26785714285714285</v>
      </c>
      <c r="T879" s="29">
        <f t="shared" si="229"/>
        <v>0.5602678571428571</v>
      </c>
      <c r="U879" s="29">
        <f t="shared" si="230"/>
        <v>0.35546875</v>
      </c>
      <c r="V879" s="42">
        <f t="shared" si="231"/>
        <v>512</v>
      </c>
      <c r="W879" s="28">
        <f t="shared" si="232"/>
        <v>251</v>
      </c>
      <c r="X879" s="30">
        <f t="shared" si="233"/>
        <v>89.21015625</v>
      </c>
      <c r="Y879" s="31">
        <f t="shared" si="234"/>
        <v>7.042907072368421</v>
      </c>
    </row>
    <row r="880" spans="1:25" ht="15">
      <c r="A880" s="28">
        <v>1995</v>
      </c>
      <c r="B880" s="28">
        <v>92</v>
      </c>
      <c r="C880" s="28">
        <v>299</v>
      </c>
      <c r="D880" s="28">
        <v>44</v>
      </c>
      <c r="E880" s="28">
        <v>56</v>
      </c>
      <c r="F880" s="28">
        <v>53</v>
      </c>
      <c r="G880" s="28">
        <v>17</v>
      </c>
      <c r="H880" s="28">
        <v>2</v>
      </c>
      <c r="I880" s="28">
        <v>20</v>
      </c>
      <c r="J880" s="28">
        <v>26</v>
      </c>
      <c r="K880" s="28">
        <v>82</v>
      </c>
      <c r="L880" s="28">
        <v>5</v>
      </c>
      <c r="M880" s="28">
        <v>3</v>
      </c>
      <c r="N880" s="28">
        <v>0</v>
      </c>
      <c r="O880" s="28">
        <v>6</v>
      </c>
      <c r="P880" s="28">
        <v>0</v>
      </c>
      <c r="Q880" s="28">
        <v>3</v>
      </c>
      <c r="R880" s="28">
        <v>9</v>
      </c>
      <c r="S880" s="29">
        <f t="shared" si="228"/>
        <v>0.18729096989966554</v>
      </c>
      <c r="T880" s="29">
        <f t="shared" si="229"/>
        <v>0.45819397993311034</v>
      </c>
      <c r="U880" s="29">
        <f t="shared" si="230"/>
        <v>0.2634730538922156</v>
      </c>
      <c r="V880" s="42">
        <f t="shared" si="231"/>
        <v>334</v>
      </c>
      <c r="W880" s="28">
        <f t="shared" si="232"/>
        <v>137</v>
      </c>
      <c r="X880" s="30">
        <f t="shared" si="233"/>
        <v>35.11005988023952</v>
      </c>
      <c r="Y880" s="31">
        <f t="shared" si="234"/>
        <v>3.7175357520253605</v>
      </c>
    </row>
    <row r="881" spans="1:25" ht="15">
      <c r="A881" s="35">
        <v>1996</v>
      </c>
      <c r="B881" s="35">
        <v>83</v>
      </c>
      <c r="C881" s="35">
        <v>281</v>
      </c>
      <c r="D881" s="35">
        <v>25</v>
      </c>
      <c r="E881" s="35">
        <v>65</v>
      </c>
      <c r="F881" s="35">
        <v>32</v>
      </c>
      <c r="G881" s="35">
        <v>9</v>
      </c>
      <c r="H881" s="35">
        <v>1</v>
      </c>
      <c r="I881" s="35">
        <v>10</v>
      </c>
      <c r="J881" s="35">
        <v>28</v>
      </c>
      <c r="K881" s="35">
        <v>62</v>
      </c>
      <c r="L881" s="35">
        <v>2</v>
      </c>
      <c r="M881" s="35">
        <v>0</v>
      </c>
      <c r="N881" s="35">
        <v>0</v>
      </c>
      <c r="O881" s="35">
        <v>0</v>
      </c>
      <c r="P881" s="35">
        <v>0</v>
      </c>
      <c r="Q881" s="35">
        <v>0</v>
      </c>
      <c r="R881" s="35">
        <v>5</v>
      </c>
      <c r="S881" s="36">
        <f t="shared" si="228"/>
        <v>0.2313167259786477</v>
      </c>
      <c r="T881" s="36">
        <f t="shared" si="229"/>
        <v>0.37722419928825623</v>
      </c>
      <c r="U881" s="36">
        <f t="shared" si="230"/>
        <v>0.30097087378640774</v>
      </c>
      <c r="V881" s="35">
        <f t="shared" si="231"/>
        <v>309</v>
      </c>
      <c r="W881" s="35">
        <f t="shared" si="232"/>
        <v>106</v>
      </c>
      <c r="X881" s="37">
        <f t="shared" si="233"/>
        <v>32.260970873786405</v>
      </c>
      <c r="Y881" s="38">
        <f t="shared" si="234"/>
        <v>3.9413855818653074</v>
      </c>
    </row>
    <row r="882" spans="1:25" ht="15">
      <c r="A882" s="28" t="s">
        <v>259</v>
      </c>
      <c r="B882" s="28">
        <f>SUM(B877:B881)</f>
        <v>440</v>
      </c>
      <c r="C882" s="28">
        <f aca="true" t="shared" si="235" ref="C882:R882">SUM(C877:C881)</f>
        <v>1459</v>
      </c>
      <c r="D882" s="28">
        <f t="shared" si="235"/>
        <v>209</v>
      </c>
      <c r="E882" s="28">
        <f t="shared" si="235"/>
        <v>342</v>
      </c>
      <c r="F882" s="28">
        <f t="shared" si="235"/>
        <v>232</v>
      </c>
      <c r="G882" s="28">
        <f t="shared" si="235"/>
        <v>72</v>
      </c>
      <c r="H882" s="28">
        <f t="shared" si="235"/>
        <v>4</v>
      </c>
      <c r="I882" s="28">
        <f t="shared" si="235"/>
        <v>85</v>
      </c>
      <c r="J882" s="28">
        <f t="shared" si="235"/>
        <v>161</v>
      </c>
      <c r="K882" s="28">
        <f t="shared" si="235"/>
        <v>377</v>
      </c>
      <c r="L882" s="28">
        <f t="shared" si="235"/>
        <v>12</v>
      </c>
      <c r="M882" s="28">
        <f t="shared" si="235"/>
        <v>4</v>
      </c>
      <c r="N882" s="28">
        <f t="shared" si="235"/>
        <v>4</v>
      </c>
      <c r="O882" s="28">
        <f t="shared" si="235"/>
        <v>15</v>
      </c>
      <c r="P882" s="28">
        <f t="shared" si="235"/>
        <v>0</v>
      </c>
      <c r="Q882" s="28">
        <f t="shared" si="235"/>
        <v>9</v>
      </c>
      <c r="R882" s="28">
        <f t="shared" si="235"/>
        <v>33</v>
      </c>
      <c r="S882" s="29">
        <f t="shared" si="228"/>
        <v>0.23440712816997944</v>
      </c>
      <c r="T882" s="29">
        <f t="shared" si="229"/>
        <v>0.46401644962302946</v>
      </c>
      <c r="U882" s="29">
        <f t="shared" si="230"/>
        <v>0.3150851581508516</v>
      </c>
      <c r="V882" s="42">
        <f t="shared" si="231"/>
        <v>1644</v>
      </c>
      <c r="W882" s="28">
        <f t="shared" si="232"/>
        <v>677</v>
      </c>
      <c r="X882" s="30">
        <f t="shared" si="233"/>
        <v>213.44228710462286</v>
      </c>
      <c r="Y882" s="31">
        <f t="shared" si="234"/>
        <v>4.95523796373587</v>
      </c>
    </row>
    <row r="883" spans="22:25" ht="12.75">
      <c r="V883"/>
      <c r="W883"/>
      <c r="X883"/>
      <c r="Y883"/>
    </row>
    <row r="884" spans="1:25" ht="15.75">
      <c r="A884" s="32" t="s">
        <v>19</v>
      </c>
      <c r="C884" s="64" t="s">
        <v>315</v>
      </c>
      <c r="V884"/>
      <c r="W884"/>
      <c r="X884"/>
      <c r="Y884"/>
    </row>
    <row r="885" spans="1:25" ht="15">
      <c r="A885" s="28">
        <v>2010</v>
      </c>
      <c r="B885" s="28">
        <v>46</v>
      </c>
      <c r="C885" s="28">
        <v>135</v>
      </c>
      <c r="D885" s="28">
        <v>20</v>
      </c>
      <c r="E885" s="28">
        <v>31</v>
      </c>
      <c r="F885" s="28">
        <v>21</v>
      </c>
      <c r="G885" s="28">
        <v>3</v>
      </c>
      <c r="H885" s="28">
        <v>0</v>
      </c>
      <c r="I885" s="28">
        <v>8</v>
      </c>
      <c r="J885" s="28">
        <v>14</v>
      </c>
      <c r="K885" s="28">
        <v>24</v>
      </c>
      <c r="L885" s="28">
        <v>5</v>
      </c>
      <c r="M885" s="28">
        <v>0</v>
      </c>
      <c r="N885" s="28">
        <v>1</v>
      </c>
      <c r="O885" s="28">
        <v>0</v>
      </c>
      <c r="P885" s="28">
        <v>0</v>
      </c>
      <c r="Q885" s="28">
        <v>1</v>
      </c>
      <c r="R885" s="28">
        <v>2</v>
      </c>
      <c r="S885" s="29">
        <f>E885/C885</f>
        <v>0.22962962962962963</v>
      </c>
      <c r="T885" s="29">
        <f>((I885*3)+(H885*2)+G885+E885)/C885</f>
        <v>0.42962962962962964</v>
      </c>
      <c r="U885" s="29">
        <f>(E885+J885+O885)/(C885+J885+O885+Q885)</f>
        <v>0.3</v>
      </c>
      <c r="V885" s="42">
        <f>(C885+J885+O885+P885+Q885)</f>
        <v>150</v>
      </c>
      <c r="W885" s="28">
        <f>E885+G885+(H885*2)+(I885*3)</f>
        <v>58</v>
      </c>
      <c r="X885" s="30">
        <f>((E885+J885+O885-N885-R885)*(W885+(0.26*(J885+O885)+(0.52*(P885+Q885+M885))))/(C885+J885+O885+P885+Q885))</f>
        <v>17.404799999999998</v>
      </c>
      <c r="Y885" s="31">
        <f>(((X885*(3*1458))/162)/(C885-E885+P885+Q885+N885+R885))</f>
        <v>4.3511999999999995</v>
      </c>
    </row>
    <row r="886" spans="1:25" ht="15">
      <c r="A886" s="35">
        <v>2011</v>
      </c>
      <c r="B886" s="35">
        <v>46</v>
      </c>
      <c r="C886" s="35">
        <v>110</v>
      </c>
      <c r="D886" s="35">
        <v>12</v>
      </c>
      <c r="E886" s="35">
        <v>24</v>
      </c>
      <c r="F886" s="35">
        <v>16</v>
      </c>
      <c r="G886" s="35">
        <v>4</v>
      </c>
      <c r="H886" s="35">
        <v>0</v>
      </c>
      <c r="I886" s="35">
        <v>2</v>
      </c>
      <c r="J886" s="35">
        <v>19</v>
      </c>
      <c r="K886" s="35">
        <v>26</v>
      </c>
      <c r="L886" s="35">
        <v>13</v>
      </c>
      <c r="M886" s="35">
        <v>0</v>
      </c>
      <c r="N886" s="35">
        <v>1</v>
      </c>
      <c r="O886" s="35">
        <v>0</v>
      </c>
      <c r="P886" s="35">
        <v>0</v>
      </c>
      <c r="Q886" s="35">
        <v>1</v>
      </c>
      <c r="R886" s="35">
        <v>5</v>
      </c>
      <c r="S886" s="36">
        <f>E886/C886</f>
        <v>0.21818181818181817</v>
      </c>
      <c r="T886" s="36">
        <f>((I886*3)+(H886*2)+G886+E886)/C886</f>
        <v>0.3090909090909091</v>
      </c>
      <c r="U886" s="36">
        <f>(E886+J886+O886)/(C886+J886+O886+Q886)</f>
        <v>0.33076923076923076</v>
      </c>
      <c r="V886" s="35">
        <f>(C886+J886+O886+P886+Q886)</f>
        <v>130</v>
      </c>
      <c r="W886" s="35">
        <f>E886+G886+(H886*2)+(I886*3)</f>
        <v>34</v>
      </c>
      <c r="X886" s="37">
        <f>((E886+J886+O886-N886-R886)*(W886+(0.26*(J886+O886)+(0.52*(P886+Q886+M886))))/(C886+J886+O886+P886+Q886))</f>
        <v>11.230923076923077</v>
      </c>
      <c r="Y886" s="38">
        <f>(((X886*(3*1458))/162)/(C886-E886+P886+Q886+N886+R886))</f>
        <v>3.260590570719603</v>
      </c>
    </row>
    <row r="887" spans="1:25" ht="15">
      <c r="A887" s="28" t="s">
        <v>343</v>
      </c>
      <c r="B887" s="28">
        <f>SUM(B885:B886)</f>
        <v>92</v>
      </c>
      <c r="C887" s="28">
        <f>SUM(C885:C886)</f>
        <v>245</v>
      </c>
      <c r="D887" s="28">
        <f aca="true" t="shared" si="236" ref="D887:R887">SUM(D885:D886)</f>
        <v>32</v>
      </c>
      <c r="E887" s="28">
        <f t="shared" si="236"/>
        <v>55</v>
      </c>
      <c r="F887" s="28">
        <f t="shared" si="236"/>
        <v>37</v>
      </c>
      <c r="G887" s="28">
        <f t="shared" si="236"/>
        <v>7</v>
      </c>
      <c r="H887" s="28">
        <f t="shared" si="236"/>
        <v>0</v>
      </c>
      <c r="I887" s="28">
        <f t="shared" si="236"/>
        <v>10</v>
      </c>
      <c r="J887" s="28">
        <f t="shared" si="236"/>
        <v>33</v>
      </c>
      <c r="K887" s="28">
        <f t="shared" si="236"/>
        <v>50</v>
      </c>
      <c r="L887" s="28">
        <f t="shared" si="236"/>
        <v>18</v>
      </c>
      <c r="M887" s="28">
        <f t="shared" si="236"/>
        <v>0</v>
      </c>
      <c r="N887" s="28">
        <f t="shared" si="236"/>
        <v>2</v>
      </c>
      <c r="O887" s="28">
        <f t="shared" si="236"/>
        <v>0</v>
      </c>
      <c r="P887" s="28">
        <f t="shared" si="236"/>
        <v>0</v>
      </c>
      <c r="Q887" s="28">
        <f t="shared" si="236"/>
        <v>2</v>
      </c>
      <c r="R887" s="28">
        <f t="shared" si="236"/>
        <v>7</v>
      </c>
      <c r="S887" s="29">
        <f>E887/C887</f>
        <v>0.22448979591836735</v>
      </c>
      <c r="T887" s="29">
        <f>((I887*3)+(H887*2)+G887+E887)/C887</f>
        <v>0.37551020408163266</v>
      </c>
      <c r="U887" s="29">
        <f>(E887+J887+O887)/(C887+J887+O887+Q887)</f>
        <v>0.3142857142857143</v>
      </c>
      <c r="V887" s="42">
        <f>(C887+J887+O887+P887+Q887)</f>
        <v>280</v>
      </c>
      <c r="W887" s="28">
        <f>E887+G887+(H887*2)+(I887*3)</f>
        <v>92</v>
      </c>
      <c r="X887" s="30">
        <f>((E887+J887+O887-N887-R887)*(W887+(0.26*(J887+O887)+(0.52*(P887+Q887+M887))))/(C887+J887+O887+P887+Q887))</f>
        <v>28.671357142857143</v>
      </c>
      <c r="Y887" s="31">
        <f>(((X887*(3*1458))/162)/(C887-E887+P887+Q887+N887+R887))</f>
        <v>3.8513763326226016</v>
      </c>
    </row>
    <row r="888" spans="1:22" ht="15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9"/>
      <c r="T888" s="29"/>
      <c r="U888" s="29"/>
      <c r="V888" s="42"/>
    </row>
    <row r="889" spans="22:25" ht="15">
      <c r="V889" s="42"/>
      <c r="X889" s="28"/>
      <c r="Y889" s="28"/>
    </row>
    <row r="890" spans="1:25" ht="15.75">
      <c r="A890" s="32" t="s">
        <v>20</v>
      </c>
      <c r="C890" s="33" t="s">
        <v>284</v>
      </c>
      <c r="V890" s="42"/>
      <c r="X890" s="28"/>
      <c r="Y890" s="28"/>
    </row>
    <row r="891" spans="1:25" ht="15">
      <c r="A891" s="28">
        <v>2003</v>
      </c>
      <c r="B891" s="28">
        <v>47</v>
      </c>
      <c r="C891" s="28">
        <v>95</v>
      </c>
      <c r="D891" s="28">
        <v>12</v>
      </c>
      <c r="E891" s="28">
        <v>27</v>
      </c>
      <c r="F891" s="28">
        <v>13</v>
      </c>
      <c r="G891" s="28">
        <v>6</v>
      </c>
      <c r="H891" s="28">
        <v>0</v>
      </c>
      <c r="I891" s="28">
        <v>5</v>
      </c>
      <c r="J891" s="28">
        <v>14</v>
      </c>
      <c r="K891" s="28">
        <v>26</v>
      </c>
      <c r="L891" s="28">
        <v>1</v>
      </c>
      <c r="M891" s="28">
        <v>1</v>
      </c>
      <c r="N891" s="28">
        <v>0</v>
      </c>
      <c r="O891" s="28">
        <v>2</v>
      </c>
      <c r="P891" s="28">
        <v>1</v>
      </c>
      <c r="Q891" s="28">
        <v>0</v>
      </c>
      <c r="R891" s="28">
        <v>3</v>
      </c>
      <c r="S891" s="29">
        <f>E891/C891</f>
        <v>0.28421052631578947</v>
      </c>
      <c r="T891" s="29">
        <f>((I891*3)+(H891*2)+G891+E891)/C891</f>
        <v>0.5052631578947369</v>
      </c>
      <c r="U891" s="29">
        <f>(E891+J891+O891)/(C891+J891+O891+Q891)</f>
        <v>0.38738738738738737</v>
      </c>
      <c r="V891" s="42">
        <f>(C891+J891+O891+P891+Q891)</f>
        <v>112</v>
      </c>
      <c r="W891" s="28">
        <f>E891+G891+(H891*2)+(I891*3)</f>
        <v>48</v>
      </c>
      <c r="X891" s="30">
        <f>((E891+J891+O891-N891-R891)*(W891+(0.26*(J891+O891)+(0.52*(P891+Q891+M891))))/(C891+J891+O891+P891+Q891))</f>
        <v>19</v>
      </c>
      <c r="Y891" s="31">
        <f>(((X891*(3*1458))/162)/(C891-E891+P891+Q891+N891+R891))</f>
        <v>7.125</v>
      </c>
    </row>
    <row r="892" spans="1:25" ht="15">
      <c r="A892" s="28">
        <v>2004</v>
      </c>
      <c r="B892" s="28">
        <v>53</v>
      </c>
      <c r="C892" s="28">
        <v>85</v>
      </c>
      <c r="D892" s="28">
        <v>10</v>
      </c>
      <c r="E892" s="28">
        <v>23</v>
      </c>
      <c r="F892" s="28">
        <v>20</v>
      </c>
      <c r="G892" s="28">
        <v>9</v>
      </c>
      <c r="H892" s="28">
        <v>0</v>
      </c>
      <c r="I892" s="28">
        <v>1</v>
      </c>
      <c r="J892" s="28">
        <v>15</v>
      </c>
      <c r="K892" s="28">
        <v>21</v>
      </c>
      <c r="L892" s="28">
        <v>1</v>
      </c>
      <c r="M892" s="28">
        <v>0</v>
      </c>
      <c r="N892" s="28">
        <v>0</v>
      </c>
      <c r="O892" s="28">
        <v>5</v>
      </c>
      <c r="P892" s="28">
        <v>0</v>
      </c>
      <c r="Q892" s="28">
        <v>0</v>
      </c>
      <c r="R892" s="28">
        <v>1</v>
      </c>
      <c r="S892" s="29">
        <f>E892/C892</f>
        <v>0.27058823529411763</v>
      </c>
      <c r="T892" s="29">
        <f>((I892*3)+(H892*2)+G892+E892)/C892</f>
        <v>0.4117647058823529</v>
      </c>
      <c r="U892" s="29">
        <f>(E892+J892+O892)/(C892+J892+O892+Q892)</f>
        <v>0.4095238095238095</v>
      </c>
      <c r="V892" s="42">
        <f>(C892+J892+O892+P892+Q892)</f>
        <v>105</v>
      </c>
      <c r="W892" s="28">
        <f>E892+G892+(H892*2)+(I892*3)</f>
        <v>35</v>
      </c>
      <c r="X892" s="30">
        <f>((E892+J892+O892-N892-R892)*(W892+(0.26*(J892+O892)+(0.52*(P892+Q892+M892))))/(C892+J892+O892+P892+Q892))</f>
        <v>16.080000000000002</v>
      </c>
      <c r="Y892" s="31">
        <f>(((X892*(3*1458))/162)/(C892-E892+P892+Q892+N892+R892))</f>
        <v>6.891428571428572</v>
      </c>
    </row>
    <row r="893" spans="1:25" ht="15">
      <c r="A893" s="28">
        <v>2005</v>
      </c>
      <c r="B893" s="28">
        <v>39</v>
      </c>
      <c r="C893" s="28">
        <v>94</v>
      </c>
      <c r="D893" s="28">
        <v>14</v>
      </c>
      <c r="E893" s="28">
        <v>22</v>
      </c>
      <c r="F893" s="28">
        <v>13</v>
      </c>
      <c r="G893" s="28">
        <v>2</v>
      </c>
      <c r="H893" s="28">
        <v>0</v>
      </c>
      <c r="I893" s="28">
        <v>3</v>
      </c>
      <c r="J893" s="28">
        <v>8</v>
      </c>
      <c r="K893" s="28">
        <v>26</v>
      </c>
      <c r="L893" s="28">
        <v>0</v>
      </c>
      <c r="M893" s="28">
        <v>0</v>
      </c>
      <c r="N893" s="28">
        <v>0</v>
      </c>
      <c r="O893" s="28">
        <v>2</v>
      </c>
      <c r="P893" s="28">
        <v>0</v>
      </c>
      <c r="Q893" s="28">
        <v>2</v>
      </c>
      <c r="R893" s="28">
        <v>4</v>
      </c>
      <c r="S893" s="29">
        <f>E893/C893</f>
        <v>0.23404255319148937</v>
      </c>
      <c r="T893" s="29">
        <f>((I893*3)+(H893*2)+G893+E893)/C893</f>
        <v>0.35106382978723405</v>
      </c>
      <c r="U893" s="29">
        <f>(E893+J893+O893)/(C893+J893+O893+Q893)</f>
        <v>0.3018867924528302</v>
      </c>
      <c r="V893" s="42">
        <f>(C893+J893+O893+P893+Q893)</f>
        <v>106</v>
      </c>
      <c r="W893" s="28">
        <f>E893+G893+(H893*2)+(I893*3)</f>
        <v>33</v>
      </c>
      <c r="X893" s="30">
        <f>((E893+J893+O893-N893-R893)*(W893+(0.26*(J893+O893)+(0.52*(P893+Q893+M893))))/(C893+J893+O893+P893+Q893))</f>
        <v>9.678490566037736</v>
      </c>
      <c r="Y893" s="31">
        <f>(((X893*(3*1458))/162)/(C893-E893+P893+Q893+N893+R893))</f>
        <v>3.3502467343976776</v>
      </c>
    </row>
    <row r="894" spans="1:25" ht="15">
      <c r="A894" s="35">
        <v>2006</v>
      </c>
      <c r="B894" s="35">
        <v>28</v>
      </c>
      <c r="C894" s="35">
        <v>81</v>
      </c>
      <c r="D894" s="35">
        <v>15</v>
      </c>
      <c r="E894" s="35">
        <v>23</v>
      </c>
      <c r="F894" s="35">
        <v>10</v>
      </c>
      <c r="G894" s="35">
        <v>5</v>
      </c>
      <c r="H894" s="35">
        <v>0</v>
      </c>
      <c r="I894" s="35">
        <v>5</v>
      </c>
      <c r="J894" s="35">
        <v>7</v>
      </c>
      <c r="K894" s="35">
        <v>20</v>
      </c>
      <c r="L894" s="65">
        <v>0</v>
      </c>
      <c r="M894" s="35">
        <v>0</v>
      </c>
      <c r="N894" s="35">
        <v>0</v>
      </c>
      <c r="O894" s="35">
        <v>1</v>
      </c>
      <c r="P894" s="35">
        <v>1</v>
      </c>
      <c r="Q894" s="35">
        <v>1</v>
      </c>
      <c r="R894" s="35">
        <v>0</v>
      </c>
      <c r="S894" s="36">
        <f>E894/C894</f>
        <v>0.2839506172839506</v>
      </c>
      <c r="T894" s="36">
        <f>((I894*3)+(H894*2)+G894+E894)/C894</f>
        <v>0.5308641975308642</v>
      </c>
      <c r="U894" s="36">
        <f>(E894+J894+O894)/(C894+J894+O894+Q894)</f>
        <v>0.34444444444444444</v>
      </c>
      <c r="V894" s="35">
        <f>(C894+J894+O894+P894+Q894)</f>
        <v>91</v>
      </c>
      <c r="W894" s="35">
        <f>E894+G894+(H894*2)+(I894*3)</f>
        <v>43</v>
      </c>
      <c r="X894" s="37">
        <f>((E894+J894+O894-N894-R894)*(W894+(0.26*(J894+O894)+(0.52*(P894+Q894+M894))))/(C894+J894+O894+P894+Q894))</f>
        <v>15.711208791208792</v>
      </c>
      <c r="Y894" s="38">
        <f>(((X894*(3*1458))/162)/(C894-E894+P894+Q894+N894+R894))</f>
        <v>7.070043956043957</v>
      </c>
    </row>
    <row r="895" spans="1:25" ht="15">
      <c r="A895" s="28" t="s">
        <v>259</v>
      </c>
      <c r="B895" s="28">
        <f>SUM(B891:B894)</f>
        <v>167</v>
      </c>
      <c r="C895" s="28">
        <f aca="true" t="shared" si="237" ref="C895:R895">SUM(C891:C894)</f>
        <v>355</v>
      </c>
      <c r="D895" s="28">
        <f t="shared" si="237"/>
        <v>51</v>
      </c>
      <c r="E895" s="28">
        <f t="shared" si="237"/>
        <v>95</v>
      </c>
      <c r="F895" s="28">
        <f t="shared" si="237"/>
        <v>56</v>
      </c>
      <c r="G895" s="28">
        <f t="shared" si="237"/>
        <v>22</v>
      </c>
      <c r="H895" s="28">
        <f t="shared" si="237"/>
        <v>0</v>
      </c>
      <c r="I895" s="28">
        <f t="shared" si="237"/>
        <v>14</v>
      </c>
      <c r="J895" s="28">
        <f t="shared" si="237"/>
        <v>44</v>
      </c>
      <c r="K895" s="28">
        <f t="shared" si="237"/>
        <v>93</v>
      </c>
      <c r="L895" s="28">
        <f t="shared" si="237"/>
        <v>2</v>
      </c>
      <c r="M895" s="28">
        <f t="shared" si="237"/>
        <v>1</v>
      </c>
      <c r="N895" s="28">
        <f t="shared" si="237"/>
        <v>0</v>
      </c>
      <c r="O895" s="28">
        <f t="shared" si="237"/>
        <v>10</v>
      </c>
      <c r="P895" s="28">
        <f t="shared" si="237"/>
        <v>2</v>
      </c>
      <c r="Q895" s="28">
        <f t="shared" si="237"/>
        <v>3</v>
      </c>
      <c r="R895" s="28">
        <f t="shared" si="237"/>
        <v>8</v>
      </c>
      <c r="S895" s="29">
        <f>E895/C895</f>
        <v>0.2676056338028169</v>
      </c>
      <c r="T895" s="29">
        <f>((I895*3)+(H895*2)+G895+E895)/C895</f>
        <v>0.447887323943662</v>
      </c>
      <c r="U895" s="29">
        <f>(E895+J895+O895)/(C895+J895+O895+Q895)</f>
        <v>0.3616504854368932</v>
      </c>
      <c r="V895" s="42">
        <f>(C895+J895+O895+P895+Q895)</f>
        <v>414</v>
      </c>
      <c r="W895" s="28">
        <f>E895+G895+(H895*2)+(I895*3)</f>
        <v>159</v>
      </c>
      <c r="X895" s="30">
        <f>((E895+J895+O895-N895-R895)*(W895+(0.26*(J895+O895)+(0.52*(P895+Q895+M895))))/(C895+J895+O895+P895+Q895))</f>
        <v>59.996521739130436</v>
      </c>
      <c r="Y895" s="31">
        <f>(((X895*(3*1458))/162)/(C895-E895+P895+Q895+N895+R895))</f>
        <v>5.933721930243669</v>
      </c>
    </row>
    <row r="896" spans="22:25" ht="15">
      <c r="V896" s="42"/>
      <c r="X896" s="28"/>
      <c r="Y896" s="28"/>
    </row>
    <row r="897" spans="1:25" ht="15.75">
      <c r="A897" s="32" t="s">
        <v>21</v>
      </c>
      <c r="C897" s="27">
        <v>1997</v>
      </c>
      <c r="V897" s="42"/>
      <c r="X897" s="28"/>
      <c r="Y897" s="28"/>
    </row>
    <row r="898" spans="1:25" ht="15">
      <c r="A898" s="28">
        <v>1997</v>
      </c>
      <c r="B898" s="28">
        <v>76</v>
      </c>
      <c r="C898" s="28">
        <v>214</v>
      </c>
      <c r="D898" s="28">
        <v>34</v>
      </c>
      <c r="E898" s="28">
        <v>63</v>
      </c>
      <c r="F898" s="28">
        <v>26</v>
      </c>
      <c r="G898" s="28">
        <v>16</v>
      </c>
      <c r="H898" s="28">
        <v>2</v>
      </c>
      <c r="I898" s="28">
        <v>8</v>
      </c>
      <c r="J898" s="28">
        <v>18</v>
      </c>
      <c r="K898" s="28">
        <v>51</v>
      </c>
      <c r="L898" s="28">
        <v>1</v>
      </c>
      <c r="M898" s="28">
        <v>7</v>
      </c>
      <c r="N898" s="28">
        <v>3</v>
      </c>
      <c r="O898" s="28">
        <v>0</v>
      </c>
      <c r="P898" s="28">
        <v>4</v>
      </c>
      <c r="Q898" s="28">
        <v>1</v>
      </c>
      <c r="R898" s="28">
        <v>3</v>
      </c>
      <c r="S898" s="29">
        <f>E898/C898</f>
        <v>0.29439252336448596</v>
      </c>
      <c r="T898" s="29">
        <f>(I898*3+H898*2+G898+E898)/C898</f>
        <v>0.5</v>
      </c>
      <c r="U898" s="29">
        <f>(E898+J898+O898)/(C898+J898+O898+Q898)</f>
        <v>0.34763948497854075</v>
      </c>
      <c r="V898" s="42">
        <f>(C898+J898+O898+P898+Q898)</f>
        <v>237</v>
      </c>
      <c r="W898" s="28">
        <f>E898+G898+(H898*2)+(I898*3)</f>
        <v>107</v>
      </c>
      <c r="X898" s="30">
        <f>((E898+J898+O898-N898-R898)*(W898+(0.26*(J898+O898)+(0.52*(P898+Q898+M898))))/(C898+J898+O898+P898+Q898))</f>
        <v>37.31645569620253</v>
      </c>
      <c r="Y898" s="31">
        <f>(((X898*(3*1458))/162)/(C898-E898+P898+Q898+N898+R898))</f>
        <v>6.219409282700422</v>
      </c>
    </row>
    <row r="899" spans="1:25" ht="15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V899"/>
      <c r="W899"/>
      <c r="X899"/>
      <c r="Y899"/>
    </row>
    <row r="900" spans="1:25" ht="15.75">
      <c r="A900" s="6" t="s">
        <v>22</v>
      </c>
      <c r="B900" s="28"/>
      <c r="C900" s="40" t="s">
        <v>258</v>
      </c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V900"/>
      <c r="W900"/>
      <c r="X900"/>
      <c r="Y900"/>
    </row>
    <row r="901" spans="1:25" ht="15">
      <c r="A901" s="28">
        <v>2012</v>
      </c>
      <c r="B901" s="28">
        <v>119</v>
      </c>
      <c r="C901" s="28">
        <v>220</v>
      </c>
      <c r="D901" s="28">
        <v>26</v>
      </c>
      <c r="E901" s="28">
        <v>72</v>
      </c>
      <c r="F901" s="28">
        <v>27</v>
      </c>
      <c r="G901" s="28">
        <v>16</v>
      </c>
      <c r="H901" s="28">
        <v>4</v>
      </c>
      <c r="I901" s="28">
        <v>3</v>
      </c>
      <c r="J901" s="28">
        <v>14</v>
      </c>
      <c r="K901" s="28">
        <v>28</v>
      </c>
      <c r="L901" s="28">
        <v>3</v>
      </c>
      <c r="M901" s="28">
        <v>8</v>
      </c>
      <c r="N901" s="28">
        <v>2</v>
      </c>
      <c r="O901" s="28">
        <v>0</v>
      </c>
      <c r="P901" s="28">
        <v>1</v>
      </c>
      <c r="Q901" s="28">
        <v>2</v>
      </c>
      <c r="R901" s="28">
        <v>2</v>
      </c>
      <c r="S901" s="29">
        <f>E901/C901</f>
        <v>0.32727272727272727</v>
      </c>
      <c r="T901" s="29">
        <f>(I901*3+H901*2+G901+E901)/C901</f>
        <v>0.4772727272727273</v>
      </c>
      <c r="U901" s="29">
        <f>(E901+J901+O901)/(C901+J901+O901+Q901)</f>
        <v>0.3644067796610169</v>
      </c>
      <c r="V901" s="42">
        <f>(C901+J901+O901+P901+Q901)</f>
        <v>237</v>
      </c>
      <c r="W901" s="28">
        <f>E901+G901+(H901*2)+(I901*3)</f>
        <v>105</v>
      </c>
      <c r="X901" s="30">
        <f>((E901+J901+O901-N901-R901)*(W901+(0.26*(J901+O901)+(0.52*(P901+Q901+M901))))/(C901+J901+O901+P901+Q901))</f>
        <v>39.567594936708865</v>
      </c>
      <c r="Y901" s="31">
        <f>(((X901*(3*1458))/162)/(C901-E901+P901+Q901+N901+R901))</f>
        <v>6.892419763168641</v>
      </c>
    </row>
    <row r="902" spans="1:25" ht="15">
      <c r="A902" s="35">
        <v>2013</v>
      </c>
      <c r="B902" s="35">
        <v>44</v>
      </c>
      <c r="C902" s="35">
        <v>90</v>
      </c>
      <c r="D902" s="35">
        <v>7</v>
      </c>
      <c r="E902" s="35">
        <v>17</v>
      </c>
      <c r="F902" s="35">
        <v>12</v>
      </c>
      <c r="G902" s="35">
        <v>4</v>
      </c>
      <c r="H902" s="35">
        <v>4</v>
      </c>
      <c r="I902" s="35">
        <v>0</v>
      </c>
      <c r="J902" s="35">
        <v>3</v>
      </c>
      <c r="K902" s="35">
        <v>23</v>
      </c>
      <c r="L902" s="35">
        <v>0</v>
      </c>
      <c r="M902" s="35">
        <v>1</v>
      </c>
      <c r="N902" s="35">
        <v>2</v>
      </c>
      <c r="O902" s="35">
        <v>2</v>
      </c>
      <c r="P902" s="35">
        <v>2</v>
      </c>
      <c r="Q902" s="35">
        <v>0</v>
      </c>
      <c r="R902" s="35">
        <v>3</v>
      </c>
      <c r="S902" s="36">
        <f>E902/C902</f>
        <v>0.18888888888888888</v>
      </c>
      <c r="T902" s="36">
        <f>(I902*3+H902*2+G902+E902)/C902</f>
        <v>0.32222222222222224</v>
      </c>
      <c r="U902" s="36">
        <f>(E902+J902+O902)/(C902+J902+O902+Q902)</f>
        <v>0.23157894736842105</v>
      </c>
      <c r="V902" s="35">
        <f>(C902+J902+O902+P902+Q902)</f>
        <v>97</v>
      </c>
      <c r="W902" s="35">
        <f>E902+G902+(H902*2)+(I902*3)</f>
        <v>29</v>
      </c>
      <c r="X902" s="37">
        <f>((E902+J902+O902-N902-R902)*(W902+(0.26*(J902+O902)+(0.52*(P902+Q902+M902))))/(C902+J902+O902+P902+Q902))</f>
        <v>5.583711340206186</v>
      </c>
      <c r="Y902" s="38">
        <f>(((X902*(3*1458))/162)/(C902-E902+P902+Q902+N902+R902))</f>
        <v>1.8845025773195878</v>
      </c>
    </row>
    <row r="903" spans="1:25" ht="15">
      <c r="A903" s="28" t="s">
        <v>259</v>
      </c>
      <c r="B903" s="28">
        <f>SUM(B901:B902)</f>
        <v>163</v>
      </c>
      <c r="C903" s="28">
        <f aca="true" t="shared" si="238" ref="C903:R903">SUM(C901:C902)</f>
        <v>310</v>
      </c>
      <c r="D903" s="28">
        <f t="shared" si="238"/>
        <v>33</v>
      </c>
      <c r="E903" s="28">
        <f t="shared" si="238"/>
        <v>89</v>
      </c>
      <c r="F903" s="28">
        <f t="shared" si="238"/>
        <v>39</v>
      </c>
      <c r="G903" s="28">
        <f t="shared" si="238"/>
        <v>20</v>
      </c>
      <c r="H903" s="28">
        <f t="shared" si="238"/>
        <v>8</v>
      </c>
      <c r="I903" s="28">
        <f t="shared" si="238"/>
        <v>3</v>
      </c>
      <c r="J903" s="28">
        <f t="shared" si="238"/>
        <v>17</v>
      </c>
      <c r="K903" s="28">
        <f t="shared" si="238"/>
        <v>51</v>
      </c>
      <c r="L903" s="28">
        <f t="shared" si="238"/>
        <v>3</v>
      </c>
      <c r="M903" s="28">
        <f t="shared" si="238"/>
        <v>9</v>
      </c>
      <c r="N903" s="28">
        <f t="shared" si="238"/>
        <v>4</v>
      </c>
      <c r="O903" s="28">
        <f t="shared" si="238"/>
        <v>2</v>
      </c>
      <c r="P903" s="28">
        <f t="shared" si="238"/>
        <v>3</v>
      </c>
      <c r="Q903" s="28">
        <f t="shared" si="238"/>
        <v>2</v>
      </c>
      <c r="R903" s="28">
        <f t="shared" si="238"/>
        <v>5</v>
      </c>
      <c r="S903" s="29">
        <f>E903/C903</f>
        <v>0.2870967741935484</v>
      </c>
      <c r="T903" s="29">
        <f>(I903*3+H903*2+G903+E903)/C903</f>
        <v>0.432258064516129</v>
      </c>
      <c r="U903" s="29">
        <f>(E903+J903+O903)/(C903+J903+O903+Q903)</f>
        <v>0.32628398791540786</v>
      </c>
      <c r="V903" s="42">
        <f>(C903+J903+O903+P903+Q903)</f>
        <v>334</v>
      </c>
      <c r="W903" s="28">
        <f>E903+G903+(H903*2)+(I903*3)</f>
        <v>134</v>
      </c>
      <c r="X903" s="30">
        <f>((E903+J903+O903-N903-R903)*(W903+(0.26*(J903+O903)+(0.52*(P903+Q903+M903))))/(C903+J903+O903+P903+Q903))</f>
        <v>43.34065868263473</v>
      </c>
      <c r="Y903" s="31">
        <f>(((X903*(3*1458))/162)/(C903-E903+P903+Q903+N903+R903))</f>
        <v>4.979565040132502</v>
      </c>
    </row>
    <row r="904" spans="1:25" ht="15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V904"/>
      <c r="W904"/>
      <c r="X904"/>
      <c r="Y904"/>
    </row>
    <row r="905" spans="1:25" ht="15.75">
      <c r="A905" s="6" t="s">
        <v>23</v>
      </c>
      <c r="B905" s="28"/>
      <c r="C905" s="40">
        <v>2012</v>
      </c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V905"/>
      <c r="W905"/>
      <c r="X905"/>
      <c r="Y905"/>
    </row>
    <row r="906" spans="1:25" ht="15">
      <c r="A906" s="28">
        <v>2012</v>
      </c>
      <c r="B906" s="28">
        <v>95</v>
      </c>
      <c r="C906" s="28">
        <v>220</v>
      </c>
      <c r="D906" s="28">
        <v>22</v>
      </c>
      <c r="E906" s="28">
        <v>52</v>
      </c>
      <c r="F906" s="28">
        <v>14</v>
      </c>
      <c r="G906" s="28">
        <v>15</v>
      </c>
      <c r="H906" s="28">
        <v>2</v>
      </c>
      <c r="I906" s="28">
        <v>2</v>
      </c>
      <c r="J906" s="28">
        <v>30</v>
      </c>
      <c r="K906" s="28">
        <v>73</v>
      </c>
      <c r="L906" s="28">
        <v>1</v>
      </c>
      <c r="M906" s="28">
        <v>7</v>
      </c>
      <c r="N906" s="28">
        <v>1</v>
      </c>
      <c r="O906" s="28">
        <v>0</v>
      </c>
      <c r="P906" s="28">
        <v>3</v>
      </c>
      <c r="Q906" s="28">
        <v>0</v>
      </c>
      <c r="R906" s="28">
        <v>4</v>
      </c>
      <c r="S906" s="29">
        <f>E906/C906</f>
        <v>0.23636363636363636</v>
      </c>
      <c r="T906" s="29">
        <f>(I906*3+H906*2+G906+E906)/C906</f>
        <v>0.35</v>
      </c>
      <c r="U906" s="29">
        <f>(E906+J906+O906)/(C906+J906+O906+Q906)</f>
        <v>0.328</v>
      </c>
      <c r="V906" s="42">
        <f>(C906+J906+O906+P906+Q906)</f>
        <v>253</v>
      </c>
      <c r="W906" s="28">
        <f>E906+G906+(H906*2)+(I906*3)</f>
        <v>77</v>
      </c>
      <c r="X906" s="30">
        <f>((E906+J906+O906-N906-R906)*(W906+(0.26*(J906+O906)+(0.52*(P906+Q906+M906))))/(C906+J906+O906+P906+Q906))</f>
        <v>27.391304347826086</v>
      </c>
      <c r="Y906" s="31">
        <f>(((X906*(3*1458))/162)/(C906-E906+P906+Q906+N906+R906))</f>
        <v>4.202075098814229</v>
      </c>
    </row>
    <row r="907" spans="1:25" ht="15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V907"/>
      <c r="W907"/>
      <c r="X907"/>
      <c r="Y907"/>
    </row>
    <row r="908" spans="1:25" ht="15.75">
      <c r="A908" s="6" t="s">
        <v>24</v>
      </c>
      <c r="B908" s="28"/>
      <c r="C908" s="39">
        <v>2013</v>
      </c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V908"/>
      <c r="W908"/>
      <c r="X908"/>
      <c r="Y908"/>
    </row>
    <row r="909" spans="1:25" ht="15">
      <c r="A909" s="28">
        <v>2013</v>
      </c>
      <c r="B909" s="28">
        <v>79</v>
      </c>
      <c r="C909" s="28">
        <v>99</v>
      </c>
      <c r="D909" s="28">
        <v>17</v>
      </c>
      <c r="E909" s="28">
        <v>23</v>
      </c>
      <c r="F909" s="28">
        <v>5</v>
      </c>
      <c r="G909" s="28">
        <v>8</v>
      </c>
      <c r="H909" s="28">
        <v>0</v>
      </c>
      <c r="I909" s="28">
        <v>1</v>
      </c>
      <c r="J909" s="28">
        <v>13</v>
      </c>
      <c r="K909" s="28">
        <v>25</v>
      </c>
      <c r="L909" s="28">
        <v>1</v>
      </c>
      <c r="M909" s="28">
        <v>0</v>
      </c>
      <c r="N909" s="28">
        <v>0</v>
      </c>
      <c r="O909" s="28">
        <v>1</v>
      </c>
      <c r="P909" s="28">
        <v>1</v>
      </c>
      <c r="Q909" s="28">
        <v>0</v>
      </c>
      <c r="R909" s="28">
        <v>3</v>
      </c>
      <c r="S909" s="29">
        <f>E909/C909</f>
        <v>0.23232323232323232</v>
      </c>
      <c r="T909" s="29">
        <f>(I909*3+H909*2+G909+E909)/C909</f>
        <v>0.3434343434343434</v>
      </c>
      <c r="U909" s="29">
        <f>(E909+J909+O909)/(C909+J909+O909+Q909)</f>
        <v>0.3274336283185841</v>
      </c>
      <c r="V909" s="42">
        <f>(C909+J909+O909+P909+Q909)</f>
        <v>114</v>
      </c>
      <c r="W909" s="28">
        <f>E909+G909+(H909*2)+(I909*3)</f>
        <v>34</v>
      </c>
      <c r="X909" s="30">
        <f>((E909+J909+O909-N909-R909)*(W909+(0.26*(J909+O909)+(0.52*(P909+Q909+M909))))/(C909+J909+O909+P909+Q909))</f>
        <v>11.381052631578946</v>
      </c>
      <c r="Y909" s="31">
        <f>(((X909*(3*1458))/162)/(C909-E909+P909+Q909+N909+R909))</f>
        <v>3.841105263157894</v>
      </c>
    </row>
    <row r="910" spans="22:25" ht="12.75">
      <c r="V910"/>
      <c r="W910"/>
      <c r="X910"/>
      <c r="Y910"/>
    </row>
    <row r="911" spans="1:25" ht="15.75">
      <c r="A911" s="32" t="s">
        <v>25</v>
      </c>
      <c r="C911" s="27">
        <v>2010</v>
      </c>
      <c r="V911"/>
      <c r="W911"/>
      <c r="X911"/>
      <c r="Y911"/>
    </row>
    <row r="912" spans="1:25" ht="15">
      <c r="A912" s="28">
        <v>2010</v>
      </c>
      <c r="B912" s="28">
        <v>28</v>
      </c>
      <c r="C912" s="28">
        <v>69</v>
      </c>
      <c r="D912" s="28">
        <v>8</v>
      </c>
      <c r="E912" s="28">
        <v>17</v>
      </c>
      <c r="F912" s="28">
        <v>9</v>
      </c>
      <c r="G912" s="28">
        <v>8</v>
      </c>
      <c r="H912" s="28">
        <v>0</v>
      </c>
      <c r="I912" s="28">
        <v>1</v>
      </c>
      <c r="J912" s="28">
        <v>4</v>
      </c>
      <c r="K912" s="28">
        <v>21</v>
      </c>
      <c r="L912" s="28">
        <v>1</v>
      </c>
      <c r="M912" s="28">
        <v>0</v>
      </c>
      <c r="N912" s="28">
        <v>0</v>
      </c>
      <c r="O912" s="28">
        <v>1</v>
      </c>
      <c r="P912" s="28">
        <v>1</v>
      </c>
      <c r="Q912" s="28">
        <v>1</v>
      </c>
      <c r="R912" s="28">
        <v>2</v>
      </c>
      <c r="S912" s="29">
        <v>0.246376811594203</v>
      </c>
      <c r="T912" s="29">
        <v>0.405797101449275</v>
      </c>
      <c r="U912" s="29">
        <v>0.293333333333333</v>
      </c>
      <c r="V912" s="42">
        <f>(C912+J912+O912+P912+Q912)</f>
        <v>76</v>
      </c>
      <c r="W912" s="28">
        <f>E912+G912+(H912*2)+(I912*3)</f>
        <v>28</v>
      </c>
      <c r="X912" s="30">
        <f>((E912+J912+O912-N912-R912)*(W912+(0.26*(J912+O912)+(0.52*(P912+Q912+M912))))/(C912+J912+O912+P912+Q912))</f>
        <v>7.984210526315789</v>
      </c>
      <c r="Y912" s="31">
        <f>(((X912*(3*1458))/162)/(C912-E912+P912+Q912+N912+R912))</f>
        <v>3.84953007518797</v>
      </c>
    </row>
    <row r="913" spans="22:25" ht="12.75">
      <c r="V913"/>
      <c r="W913"/>
      <c r="X913"/>
      <c r="Y913"/>
    </row>
    <row r="914" spans="1:25" ht="15.75">
      <c r="A914" s="32" t="s">
        <v>26</v>
      </c>
      <c r="C914" s="27" t="s">
        <v>27</v>
      </c>
      <c r="V914"/>
      <c r="W914"/>
      <c r="X914"/>
      <c r="Y914"/>
    </row>
    <row r="915" spans="1:25" ht="15">
      <c r="A915" s="28">
        <v>2010</v>
      </c>
      <c r="B915" s="28">
        <v>89</v>
      </c>
      <c r="C915" s="28">
        <v>265</v>
      </c>
      <c r="D915" s="28">
        <v>30</v>
      </c>
      <c r="E915" s="28">
        <v>72</v>
      </c>
      <c r="F915" s="28">
        <v>27</v>
      </c>
      <c r="G915" s="28">
        <v>11</v>
      </c>
      <c r="H915" s="28">
        <v>3</v>
      </c>
      <c r="I915" s="28">
        <v>6</v>
      </c>
      <c r="J915" s="28">
        <v>14</v>
      </c>
      <c r="K915" s="28">
        <v>65</v>
      </c>
      <c r="L915" s="28">
        <v>0</v>
      </c>
      <c r="M915" s="28">
        <v>2</v>
      </c>
      <c r="N915" s="28">
        <v>2</v>
      </c>
      <c r="O915" s="28">
        <v>6</v>
      </c>
      <c r="P915" s="28">
        <v>0</v>
      </c>
      <c r="Q915" s="28">
        <v>0</v>
      </c>
      <c r="R915" s="28">
        <v>4</v>
      </c>
      <c r="S915" s="29">
        <f>E915/C915</f>
        <v>0.27169811320754716</v>
      </c>
      <c r="T915" s="29">
        <f>(I915*3+H915*2+G915+E915)/C915</f>
        <v>0.4037735849056604</v>
      </c>
      <c r="U915" s="29">
        <f>(E915+J915+O915)/(C915+J915+O915+Q915)</f>
        <v>0.32280701754385965</v>
      </c>
      <c r="V915" s="42">
        <f>(C915+J915+O915+P915+Q915)</f>
        <v>285</v>
      </c>
      <c r="W915" s="28">
        <f>E915+G915+(H915*2)+(I915*3)</f>
        <v>107</v>
      </c>
      <c r="X915" s="30">
        <f>((E915+J915+O915-N915-R915)*(W915+(0.26*(J915+O915)+(0.52*(P915+Q915+M915))))/(C915+J915+O915+P915+Q915))</f>
        <v>34.17066666666666</v>
      </c>
      <c r="Y915" s="31">
        <f>(((X915*(3*1458))/162)/(C915-E915+P915+Q915+N915+R915))</f>
        <v>4.636221105527638</v>
      </c>
    </row>
    <row r="916" spans="1:25" ht="15">
      <c r="A916" s="42">
        <v>2011</v>
      </c>
      <c r="B916" s="42">
        <v>114</v>
      </c>
      <c r="C916" s="42">
        <v>370</v>
      </c>
      <c r="D916" s="42">
        <v>53</v>
      </c>
      <c r="E916" s="42">
        <v>107</v>
      </c>
      <c r="F916" s="42">
        <v>45</v>
      </c>
      <c r="G916" s="42">
        <v>26</v>
      </c>
      <c r="H916" s="42">
        <v>1</v>
      </c>
      <c r="I916" s="42">
        <v>11</v>
      </c>
      <c r="J916" s="42">
        <v>28</v>
      </c>
      <c r="K916" s="42">
        <v>100</v>
      </c>
      <c r="L916" s="42">
        <v>5</v>
      </c>
      <c r="M916" s="42">
        <v>2</v>
      </c>
      <c r="N916" s="42">
        <v>1</v>
      </c>
      <c r="O916" s="42">
        <v>14</v>
      </c>
      <c r="P916" s="42">
        <v>0</v>
      </c>
      <c r="Q916" s="42">
        <v>4</v>
      </c>
      <c r="R916" s="42">
        <v>11</v>
      </c>
      <c r="S916" s="46">
        <f>E916/C916</f>
        <v>0.2891891891891892</v>
      </c>
      <c r="T916" s="46">
        <f>(I916*3+H916*2+G916+E916)/C916</f>
        <v>0.4540540540540541</v>
      </c>
      <c r="U916" s="46">
        <f>(E916+J916+O916)/(C916+J916+O916+Q916)</f>
        <v>0.3581730769230769</v>
      </c>
      <c r="V916" s="42">
        <f>(C916+J916+O916+P916+Q916)</f>
        <v>416</v>
      </c>
      <c r="W916" s="42">
        <f>E916+G916+(H916*2)+(I916*3)</f>
        <v>168</v>
      </c>
      <c r="X916" s="47">
        <f>((E916+J916+O916-N916-R916)*(W916+(0.26*(J916+O916)+(0.52*(P916+Q916+M916))))/(C916+J916+O916+P916+Q916))</f>
        <v>59.950673076923074</v>
      </c>
      <c r="Y916" s="48">
        <f>(((X916*(3*1458))/162)/(C916-E916+P916+Q916+N916+R916))</f>
        <v>5.801678039702233</v>
      </c>
    </row>
    <row r="917" spans="1:25" ht="15">
      <c r="A917" s="42">
        <v>2012</v>
      </c>
      <c r="B917" s="28">
        <v>121</v>
      </c>
      <c r="C917" s="28">
        <v>386</v>
      </c>
      <c r="D917" s="28">
        <v>37</v>
      </c>
      <c r="E917" s="28">
        <v>86</v>
      </c>
      <c r="F917" s="28">
        <v>32</v>
      </c>
      <c r="G917" s="28">
        <v>21</v>
      </c>
      <c r="H917" s="28">
        <v>1</v>
      </c>
      <c r="I917" s="28">
        <v>9</v>
      </c>
      <c r="J917" s="28">
        <v>21</v>
      </c>
      <c r="K917" s="28">
        <v>120</v>
      </c>
      <c r="L917" s="28">
        <v>9</v>
      </c>
      <c r="M917" s="28">
        <v>1</v>
      </c>
      <c r="N917" s="28">
        <v>1</v>
      </c>
      <c r="O917" s="28">
        <v>4</v>
      </c>
      <c r="P917" s="28">
        <v>6</v>
      </c>
      <c r="Q917" s="28">
        <v>0</v>
      </c>
      <c r="R917" s="28">
        <v>9</v>
      </c>
      <c r="S917" s="46">
        <f>E917/C917</f>
        <v>0.22279792746113988</v>
      </c>
      <c r="T917" s="46">
        <f>(I917*3+H917*2+G917+E917)/C917</f>
        <v>0.35233160621761656</v>
      </c>
      <c r="U917" s="46">
        <f>(E917+J917+O917)/(C917+J917+O917+Q917)</f>
        <v>0.27007299270072993</v>
      </c>
      <c r="V917" s="42">
        <f>(C917+J917+O917+P917+Q917)</f>
        <v>417</v>
      </c>
      <c r="W917" s="42">
        <f>E917+G917+(H917*2)+(I917*3)</f>
        <v>136</v>
      </c>
      <c r="X917" s="47">
        <f>((E917+J917+O917-N917-R917)*(W917+(0.26*(J917+O917)+(0.52*(P917+Q917+M917))))/(C917+J917+O917+P917+Q917))</f>
        <v>35.396019184652275</v>
      </c>
      <c r="Y917" s="48">
        <f>(((X917*(3*1458))/162)/(C917-E917+P917+Q917+N917+R917))</f>
        <v>3.0243434113468717</v>
      </c>
    </row>
    <row r="918" spans="1:25" ht="15">
      <c r="A918" s="28" t="s">
        <v>259</v>
      </c>
      <c r="B918" s="28">
        <f>SUM(B915:B917)</f>
        <v>324</v>
      </c>
      <c r="C918" s="28">
        <f aca="true" t="shared" si="239" ref="C918:R918">SUM(C915:C917)</f>
        <v>1021</v>
      </c>
      <c r="D918" s="28">
        <f t="shared" si="239"/>
        <v>120</v>
      </c>
      <c r="E918" s="28">
        <f t="shared" si="239"/>
        <v>265</v>
      </c>
      <c r="F918" s="28">
        <f t="shared" si="239"/>
        <v>104</v>
      </c>
      <c r="G918" s="28">
        <f t="shared" si="239"/>
        <v>58</v>
      </c>
      <c r="H918" s="28">
        <f t="shared" si="239"/>
        <v>5</v>
      </c>
      <c r="I918" s="28">
        <f t="shared" si="239"/>
        <v>26</v>
      </c>
      <c r="J918" s="28">
        <f t="shared" si="239"/>
        <v>63</v>
      </c>
      <c r="K918" s="28">
        <f t="shared" si="239"/>
        <v>285</v>
      </c>
      <c r="L918" s="28">
        <f t="shared" si="239"/>
        <v>14</v>
      </c>
      <c r="M918" s="28">
        <f t="shared" si="239"/>
        <v>5</v>
      </c>
      <c r="N918" s="28">
        <f t="shared" si="239"/>
        <v>4</v>
      </c>
      <c r="O918" s="28">
        <f t="shared" si="239"/>
        <v>24</v>
      </c>
      <c r="P918" s="28">
        <f t="shared" si="239"/>
        <v>6</v>
      </c>
      <c r="Q918" s="28">
        <f t="shared" si="239"/>
        <v>4</v>
      </c>
      <c r="R918" s="28">
        <f t="shared" si="239"/>
        <v>24</v>
      </c>
      <c r="S918" s="29">
        <f>E918/C918</f>
        <v>0.2595494613124388</v>
      </c>
      <c r="T918" s="29">
        <f>(I918*3+H918*2+G918+E918)/C918</f>
        <v>0.40254652301665034</v>
      </c>
      <c r="U918" s="29">
        <f>(E918+J918+O918)/(C918+J918+O918+Q918)</f>
        <v>0.31654676258992803</v>
      </c>
      <c r="V918" s="42">
        <f>(C918+J918+O918+P918+Q918)</f>
        <v>1118</v>
      </c>
      <c r="W918" s="28">
        <f>E918+G918+(H918*2)+(I918*3)</f>
        <v>411</v>
      </c>
      <c r="X918" s="30">
        <f>((E918+J918+O918-N918-R918)*(W918+(0.26*(J918+O918)+(0.52*(P918+Q918+M918))))/(C918+J918+O918+P918+Q918))</f>
        <v>127.92493738819321</v>
      </c>
      <c r="Y918" s="31">
        <f>(((X918*(3*1458))/162)/(C918-E918+P918+Q918+N918+R918))</f>
        <v>4.3500923293214315</v>
      </c>
    </row>
    <row r="919" spans="1:22" ht="15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9"/>
      <c r="T919" s="29"/>
      <c r="U919" s="29"/>
      <c r="V919" s="42"/>
    </row>
    <row r="920" spans="1:25" ht="15.75">
      <c r="A920" s="32" t="s">
        <v>28</v>
      </c>
      <c r="C920" s="33" t="s">
        <v>29</v>
      </c>
      <c r="V920" s="42"/>
      <c r="X920" s="28"/>
      <c r="Y920" s="28"/>
    </row>
    <row r="921" spans="1:25" ht="15">
      <c r="A921" s="28">
        <v>1998</v>
      </c>
      <c r="B921" s="28">
        <v>128</v>
      </c>
      <c r="C921" s="28">
        <v>449</v>
      </c>
      <c r="D921" s="28">
        <v>66</v>
      </c>
      <c r="E921" s="28">
        <v>128</v>
      </c>
      <c r="F921" s="28">
        <v>45</v>
      </c>
      <c r="G921" s="28">
        <v>25</v>
      </c>
      <c r="H921" s="28">
        <v>14</v>
      </c>
      <c r="I921" s="28">
        <v>4</v>
      </c>
      <c r="J921" s="28">
        <v>42</v>
      </c>
      <c r="K921" s="28">
        <v>78</v>
      </c>
      <c r="L921" s="28">
        <v>19</v>
      </c>
      <c r="M921" s="28">
        <v>3</v>
      </c>
      <c r="N921" s="28">
        <v>1</v>
      </c>
      <c r="O921" s="28">
        <v>4</v>
      </c>
      <c r="P921" s="28">
        <v>1</v>
      </c>
      <c r="Q921" s="28">
        <v>1</v>
      </c>
      <c r="R921" s="28">
        <v>9</v>
      </c>
      <c r="S921" s="29">
        <f>E921/C921</f>
        <v>0.28507795100222716</v>
      </c>
      <c r="T921" s="29">
        <f>((I921*3)+(H921*2)+G921+E921)/C921</f>
        <v>0.4298440979955457</v>
      </c>
      <c r="U921" s="29">
        <f>(E921+J921+O921)/(C921+J921+O921+Q921)</f>
        <v>0.35080645161290325</v>
      </c>
      <c r="V921" s="42">
        <f>(C921+J921+O921+P921+Q921)</f>
        <v>497</v>
      </c>
      <c r="W921" s="28">
        <f>E921+G921+(H921*2)+(I921*3)</f>
        <v>193</v>
      </c>
      <c r="X921" s="30">
        <f>((E921+J921+O921-N921-R921)*(W921+(0.26*(J921+O921)+(0.52*(P921+Q921+M921))))/(C921+J921+O921+P921+Q921))</f>
        <v>68.49062374245473</v>
      </c>
      <c r="Y921" s="31">
        <f>(((X921*(3*1458))/162)/(C921-E921+P921+Q921+N921+R921))</f>
        <v>5.553293816955788</v>
      </c>
    </row>
    <row r="922" spans="1:25" ht="15">
      <c r="A922" s="28">
        <v>1999</v>
      </c>
      <c r="B922" s="28">
        <v>125</v>
      </c>
      <c r="C922" s="28">
        <v>370</v>
      </c>
      <c r="D922" s="28">
        <v>43</v>
      </c>
      <c r="E922" s="28">
        <v>92</v>
      </c>
      <c r="F922" s="28">
        <v>47</v>
      </c>
      <c r="G922" s="28">
        <v>22</v>
      </c>
      <c r="H922" s="28">
        <v>3</v>
      </c>
      <c r="I922" s="28">
        <v>6</v>
      </c>
      <c r="J922" s="28">
        <v>28</v>
      </c>
      <c r="K922" s="28">
        <v>61</v>
      </c>
      <c r="L922" s="28">
        <v>7</v>
      </c>
      <c r="M922" s="28">
        <v>4</v>
      </c>
      <c r="N922" s="28">
        <v>8</v>
      </c>
      <c r="O922" s="28">
        <v>11</v>
      </c>
      <c r="P922" s="28">
        <v>3</v>
      </c>
      <c r="Q922" s="28">
        <v>1</v>
      </c>
      <c r="R922" s="28">
        <v>9</v>
      </c>
      <c r="S922" s="29">
        <f>E922/C922</f>
        <v>0.24864864864864866</v>
      </c>
      <c r="T922" s="29">
        <f>((I922*3)+(H922*2)+G922+E922)/C922</f>
        <v>0.372972972972973</v>
      </c>
      <c r="U922" s="29">
        <f>(E922+J922+O922)/(C922+J922+O922+Q922)</f>
        <v>0.3195121951219512</v>
      </c>
      <c r="V922" s="42">
        <f>(C922+J922+O922+P922+Q922)</f>
        <v>413</v>
      </c>
      <c r="W922" s="28">
        <f>E922+G922+(H922*2)+(I922*3)</f>
        <v>138</v>
      </c>
      <c r="X922" s="30">
        <f>((E922+J922+O922-N922-R922)*(W922+(0.26*(J922+O922)+(0.52*(P922+Q922+M922))))/(C922+J922+O922+P922+Q922))</f>
        <v>42.03922518159806</v>
      </c>
      <c r="Y922" s="31">
        <f>(((X922*(3*1458))/162)/(C922-E922+P922+Q922+N922+R922))</f>
        <v>3.796184213722902</v>
      </c>
    </row>
    <row r="923" spans="1:25" ht="15">
      <c r="A923" s="35">
        <v>2000</v>
      </c>
      <c r="B923" s="35">
        <v>150</v>
      </c>
      <c r="C923" s="35">
        <v>580</v>
      </c>
      <c r="D923" s="35">
        <v>78</v>
      </c>
      <c r="E923" s="35">
        <v>151</v>
      </c>
      <c r="F923" s="35">
        <v>48</v>
      </c>
      <c r="G923" s="35">
        <v>23</v>
      </c>
      <c r="H923" s="35">
        <v>6</v>
      </c>
      <c r="I923" s="35">
        <v>9</v>
      </c>
      <c r="J923" s="35">
        <v>46</v>
      </c>
      <c r="K923" s="35">
        <v>84</v>
      </c>
      <c r="L923" s="35">
        <v>17</v>
      </c>
      <c r="M923" s="35">
        <v>0</v>
      </c>
      <c r="N923" s="35">
        <v>1</v>
      </c>
      <c r="O923" s="35">
        <v>2</v>
      </c>
      <c r="P923" s="35">
        <v>1</v>
      </c>
      <c r="Q923" s="35">
        <v>1</v>
      </c>
      <c r="R923" s="35">
        <v>16</v>
      </c>
      <c r="S923" s="36">
        <f>E923/C923</f>
        <v>0.2603448275862069</v>
      </c>
      <c r="T923" s="36">
        <f>((I923*3)+(H923*2)+G923+E923)/C923</f>
        <v>0.36724137931034484</v>
      </c>
      <c r="U923" s="36">
        <f>(E923+J923+O923)/(C923+J923+O923+Q923)</f>
        <v>0.3163751987281399</v>
      </c>
      <c r="V923" s="35">
        <f>(C923+J923+O923+P923+Q923)</f>
        <v>630</v>
      </c>
      <c r="W923" s="35">
        <f>E923+G923+(H923*2)+(I923*3)</f>
        <v>213</v>
      </c>
      <c r="X923" s="37">
        <f>((E923+J923+O923-N923-R923)*(W923+(0.26*(J923+O923)+(0.52*(P923+Q923+M923))))/(C923+J923+O923+P923+Q923))</f>
        <v>65.43911111111112</v>
      </c>
      <c r="Y923" s="38">
        <f>(((X923*(3*1458))/162)/(C923-E923+P923+Q923+N923+R923))</f>
        <v>3.9438750000000007</v>
      </c>
    </row>
    <row r="924" spans="1:25" ht="15">
      <c r="A924" s="28" t="s">
        <v>259</v>
      </c>
      <c r="B924" s="28">
        <f>SUM(B921:B923)</f>
        <v>403</v>
      </c>
      <c r="C924" s="28">
        <f aca="true" t="shared" si="240" ref="C924:R924">SUM(C921:C923)</f>
        <v>1399</v>
      </c>
      <c r="D924" s="28">
        <f t="shared" si="240"/>
        <v>187</v>
      </c>
      <c r="E924" s="28">
        <f t="shared" si="240"/>
        <v>371</v>
      </c>
      <c r="F924" s="28">
        <f t="shared" si="240"/>
        <v>140</v>
      </c>
      <c r="G924" s="28">
        <f t="shared" si="240"/>
        <v>70</v>
      </c>
      <c r="H924" s="28">
        <f t="shared" si="240"/>
        <v>23</v>
      </c>
      <c r="I924" s="28">
        <f t="shared" si="240"/>
        <v>19</v>
      </c>
      <c r="J924" s="28">
        <f t="shared" si="240"/>
        <v>116</v>
      </c>
      <c r="K924" s="28">
        <f t="shared" si="240"/>
        <v>223</v>
      </c>
      <c r="L924" s="28">
        <f t="shared" si="240"/>
        <v>43</v>
      </c>
      <c r="M924" s="28">
        <f t="shared" si="240"/>
        <v>7</v>
      </c>
      <c r="N924" s="28">
        <f t="shared" si="240"/>
        <v>10</v>
      </c>
      <c r="O924" s="28">
        <f t="shared" si="240"/>
        <v>17</v>
      </c>
      <c r="P924" s="28">
        <f t="shared" si="240"/>
        <v>5</v>
      </c>
      <c r="Q924" s="28">
        <f t="shared" si="240"/>
        <v>3</v>
      </c>
      <c r="R924" s="28">
        <f t="shared" si="240"/>
        <v>34</v>
      </c>
      <c r="S924" s="29">
        <f>E924/C924</f>
        <v>0.2651894210150107</v>
      </c>
      <c r="T924" s="29">
        <f>((I924*3)+(H924*2)+G924+E924)/C924</f>
        <v>0.3888491779842745</v>
      </c>
      <c r="U924" s="29">
        <f>(E924+J924+O924)/(C924+J924+O924+Q924)</f>
        <v>0.3283387622149837</v>
      </c>
      <c r="V924" s="42">
        <f>(C924+J924+O924+P924+Q924)</f>
        <v>1540</v>
      </c>
      <c r="W924" s="28">
        <f>E924+G924+(H924*2)+(I924*3)</f>
        <v>544</v>
      </c>
      <c r="X924" s="30">
        <f>((E924+J924+O924-N924-R924)*(W924+(0.26*(J924+O924)+(0.52*(P924+Q924+M924))))/(C924+J924+O924+P924+Q924))</f>
        <v>175.1524675324675</v>
      </c>
      <c r="Y924" s="31">
        <f>(((X924*(3*1458))/162)/(C924-E924+P924+Q924+N924+R924))</f>
        <v>4.378811688311687</v>
      </c>
    </row>
    <row r="925" spans="22:25" ht="15">
      <c r="V925" s="42"/>
      <c r="X925" s="28"/>
      <c r="Y925" s="28"/>
    </row>
    <row r="926" spans="1:25" ht="15.75">
      <c r="A926" s="32" t="s">
        <v>30</v>
      </c>
      <c r="C926" s="27">
        <v>2005</v>
      </c>
      <c r="V926" s="42"/>
      <c r="X926" s="28"/>
      <c r="Y926" s="28"/>
    </row>
    <row r="927" spans="1:25" ht="15">
      <c r="A927" s="28">
        <v>2005</v>
      </c>
      <c r="B927" s="28">
        <v>14</v>
      </c>
      <c r="C927" s="28">
        <v>46</v>
      </c>
      <c r="D927" s="28">
        <v>15</v>
      </c>
      <c r="E927" s="28">
        <v>16</v>
      </c>
      <c r="F927" s="28">
        <v>7</v>
      </c>
      <c r="G927" s="28">
        <v>3</v>
      </c>
      <c r="H927" s="28">
        <v>0</v>
      </c>
      <c r="I927" s="28">
        <v>0</v>
      </c>
      <c r="J927" s="28">
        <v>7</v>
      </c>
      <c r="K927" s="28">
        <v>4</v>
      </c>
      <c r="L927" s="28">
        <v>0</v>
      </c>
      <c r="M927" s="28">
        <v>0</v>
      </c>
      <c r="N927" s="28">
        <v>0</v>
      </c>
      <c r="O927" s="28">
        <v>2</v>
      </c>
      <c r="P927" s="28">
        <v>0</v>
      </c>
      <c r="Q927" s="28">
        <v>0</v>
      </c>
      <c r="R927" s="28">
        <v>2</v>
      </c>
      <c r="S927" s="29">
        <f>E927/C927</f>
        <v>0.34782608695652173</v>
      </c>
      <c r="T927" s="29">
        <f>((I927*3)+(H927*2)+G927+E927)/C927</f>
        <v>0.41304347826086957</v>
      </c>
      <c r="U927" s="29">
        <f>(E927+J927+O927)/(C927+J927+O927+Q927)</f>
        <v>0.45454545454545453</v>
      </c>
      <c r="V927" s="42">
        <f>(C927+J927+O927+P927+Q927)</f>
        <v>55</v>
      </c>
      <c r="W927" s="28">
        <f>E927+G927+(H927*2)+(I927*3)</f>
        <v>19</v>
      </c>
      <c r="X927" s="30">
        <f>((E927+J927+O927-N927-R927)*(W927+(0.26*(J927+O927)+(0.52*(P927+Q927+M927))))/(C927+J927+O927+P927+Q927))</f>
        <v>8.924</v>
      </c>
      <c r="Y927" s="31">
        <f>(((X927*(3*1458))/162)/(C927-E927+P927+Q927+N927+R927))</f>
        <v>7.529625</v>
      </c>
    </row>
    <row r="928" spans="22:25" ht="15">
      <c r="V928" s="42"/>
      <c r="X928" s="28"/>
      <c r="Y928" s="28"/>
    </row>
    <row r="929" spans="1:25" ht="15.75">
      <c r="A929" s="32" t="s">
        <v>31</v>
      </c>
      <c r="C929" s="33" t="s">
        <v>32</v>
      </c>
      <c r="V929" s="42"/>
      <c r="X929" s="28"/>
      <c r="Y929" s="28"/>
    </row>
    <row r="930" spans="1:25" ht="15">
      <c r="A930" s="28">
        <v>1989</v>
      </c>
      <c r="B930" s="28">
        <v>83</v>
      </c>
      <c r="C930" s="28">
        <v>296</v>
      </c>
      <c r="D930" s="28">
        <v>34</v>
      </c>
      <c r="E930" s="28">
        <v>79</v>
      </c>
      <c r="F930" s="28">
        <v>24</v>
      </c>
      <c r="G930" s="28">
        <v>20</v>
      </c>
      <c r="H930" s="28">
        <v>3</v>
      </c>
      <c r="I930" s="28">
        <v>0</v>
      </c>
      <c r="J930" s="28">
        <v>35</v>
      </c>
      <c r="K930" s="28">
        <v>28</v>
      </c>
      <c r="L930" s="28">
        <v>3</v>
      </c>
      <c r="M930" s="28">
        <v>0</v>
      </c>
      <c r="N930" s="28">
        <v>0</v>
      </c>
      <c r="O930" s="28">
        <v>1</v>
      </c>
      <c r="P930" s="28">
        <v>2</v>
      </c>
      <c r="Q930" s="28">
        <v>1</v>
      </c>
      <c r="R930" s="28">
        <v>7</v>
      </c>
      <c r="S930" s="29">
        <f>E930/C930</f>
        <v>0.2668918918918919</v>
      </c>
      <c r="T930" s="29">
        <f>((I930*3)+(H930*2)+G930+E930)/C930</f>
        <v>0.3547297297297297</v>
      </c>
      <c r="U930" s="29">
        <f>(E930+J930+O930)/(C930+J930+O930+Q930)</f>
        <v>0.34534534534534533</v>
      </c>
      <c r="V930" s="42">
        <f>(C930+J930+O930+P930+Q930)</f>
        <v>335</v>
      </c>
      <c r="W930" s="28">
        <f>E930+G930+(H930*2)+(I930*3)</f>
        <v>105</v>
      </c>
      <c r="X930" s="30">
        <f>((E930+J930+O930-N930-R930)*(W930+(0.26*(J930+O930)+(0.52*(P930+Q930+M930))))/(C930+J930+O930+P930+Q930))</f>
        <v>37.371223880597014</v>
      </c>
      <c r="Y930" s="31">
        <f>(((X930*(3*1458))/162)/(C930-E930+P930+Q930+N930+R930))</f>
        <v>4.445035439542376</v>
      </c>
    </row>
    <row r="931" spans="1:25" ht="15">
      <c r="A931" s="28">
        <v>1990</v>
      </c>
      <c r="B931" s="28">
        <v>147</v>
      </c>
      <c r="C931" s="28">
        <v>549</v>
      </c>
      <c r="D931" s="28">
        <v>76</v>
      </c>
      <c r="E931" s="28">
        <v>154</v>
      </c>
      <c r="F931" s="28">
        <v>50</v>
      </c>
      <c r="G931" s="28">
        <v>40</v>
      </c>
      <c r="H931" s="28">
        <v>5</v>
      </c>
      <c r="I931" s="28">
        <v>3</v>
      </c>
      <c r="J931" s="28">
        <v>62</v>
      </c>
      <c r="K931" s="28">
        <v>59</v>
      </c>
      <c r="L931" s="28">
        <v>16</v>
      </c>
      <c r="M931" s="28">
        <v>2</v>
      </c>
      <c r="N931" s="28">
        <v>0</v>
      </c>
      <c r="O931" s="28">
        <v>12</v>
      </c>
      <c r="P931" s="43">
        <v>20</v>
      </c>
      <c r="Q931" s="28">
        <v>2</v>
      </c>
      <c r="R931" s="28">
        <v>13</v>
      </c>
      <c r="S931" s="29">
        <f>E931/C931</f>
        <v>0.28051001821493626</v>
      </c>
      <c r="T931" s="29">
        <f>((I931*3)+(H931*2)+G931+E931)/C931</f>
        <v>0.3879781420765027</v>
      </c>
      <c r="U931" s="29">
        <f>(E931+J931+O931)/(C931+J931+O931+Q931)</f>
        <v>0.3648</v>
      </c>
      <c r="V931" s="42">
        <f>(C931+J931+O931+P931+Q931)</f>
        <v>645</v>
      </c>
      <c r="W931" s="28">
        <f>E931+G931+(H931*2)+(I931*3)</f>
        <v>213</v>
      </c>
      <c r="X931" s="30">
        <f>((E931+J931+O931-N931-R931)*(W931+(0.26*(J931+O931)+(0.52*(P931+Q931+M931))))/(C931+J931+O931+P931+Q931))</f>
        <v>81.57333333333334</v>
      </c>
      <c r="Y931" s="31">
        <f>(((X931*(3*1458))/162)/(C931-E931+P931+Q931+N931+R931))</f>
        <v>5.122046511627907</v>
      </c>
    </row>
    <row r="932" spans="1:25" ht="15">
      <c r="A932" s="28">
        <v>1991</v>
      </c>
      <c r="B932" s="28">
        <v>158</v>
      </c>
      <c r="C932" s="28">
        <v>650</v>
      </c>
      <c r="D932" s="28">
        <v>73</v>
      </c>
      <c r="E932" s="28">
        <v>176</v>
      </c>
      <c r="F932" s="28">
        <v>46</v>
      </c>
      <c r="G932" s="28">
        <v>35</v>
      </c>
      <c r="H932" s="28">
        <v>2</v>
      </c>
      <c r="I932" s="28">
        <v>1</v>
      </c>
      <c r="J932" s="28">
        <v>67</v>
      </c>
      <c r="K932" s="28">
        <v>83</v>
      </c>
      <c r="L932" s="28">
        <v>10</v>
      </c>
      <c r="M932" s="28">
        <v>6</v>
      </c>
      <c r="N932" s="28">
        <v>3</v>
      </c>
      <c r="O932" s="28">
        <v>5</v>
      </c>
      <c r="P932" s="28">
        <v>9</v>
      </c>
      <c r="Q932" s="28">
        <v>1</v>
      </c>
      <c r="R932" s="28">
        <v>19</v>
      </c>
      <c r="S932" s="29">
        <f>E932/C932</f>
        <v>0.27076923076923076</v>
      </c>
      <c r="T932" s="29">
        <f>((I932*3)+(H932*2)+G932+E932)/C932</f>
        <v>0.3353846153846154</v>
      </c>
      <c r="U932" s="29">
        <f>(E932+J932+O932)/(C932+J932+O932+Q932)</f>
        <v>0.343015214384509</v>
      </c>
      <c r="V932" s="42">
        <f>(C932+J932+O932+P932+Q932)</f>
        <v>732</v>
      </c>
      <c r="W932" s="28">
        <f>E932+G932+(H932*2)+(I932*3)</f>
        <v>218</v>
      </c>
      <c r="X932" s="30">
        <f>((E932+J932+O932-N932-R932)*(W932+(0.26*(J932+O932)+(0.52*(P932+Q932+M932))))/(C932+J932+O932+P932+Q932))</f>
        <v>75.6544262295082</v>
      </c>
      <c r="Y932" s="31">
        <f>(((X932*(3*1458))/162)/(C932-E932+P932+Q932+N932+R932))</f>
        <v>4.0368962612583426</v>
      </c>
    </row>
    <row r="933" spans="1:25" ht="15">
      <c r="A933" s="35">
        <v>1992</v>
      </c>
      <c r="B933" s="35">
        <v>161</v>
      </c>
      <c r="C933" s="35">
        <v>674</v>
      </c>
      <c r="D933" s="35">
        <v>76</v>
      </c>
      <c r="E933" s="35">
        <v>162</v>
      </c>
      <c r="F933" s="35">
        <v>51</v>
      </c>
      <c r="G933" s="35">
        <v>41</v>
      </c>
      <c r="H933" s="35">
        <v>5</v>
      </c>
      <c r="I933" s="35">
        <v>7</v>
      </c>
      <c r="J933" s="35">
        <v>48</v>
      </c>
      <c r="K933" s="35">
        <v>72</v>
      </c>
      <c r="L933" s="35">
        <v>11</v>
      </c>
      <c r="M933" s="35">
        <v>6</v>
      </c>
      <c r="N933" s="35">
        <v>3</v>
      </c>
      <c r="O933" s="35">
        <v>5</v>
      </c>
      <c r="P933" s="35">
        <v>11</v>
      </c>
      <c r="Q933" s="35">
        <v>2</v>
      </c>
      <c r="R933" s="35">
        <v>10</v>
      </c>
      <c r="S933" s="36">
        <f>E933/C933</f>
        <v>0.2403560830860534</v>
      </c>
      <c r="T933" s="36">
        <f>((I933*3)+(H933*2)+G933+E933)/C933</f>
        <v>0.34718100890207715</v>
      </c>
      <c r="U933" s="36">
        <f>(E933+J933+O933)/(C933+J933+O933+Q933)</f>
        <v>0.29492455418381347</v>
      </c>
      <c r="V933" s="35">
        <f>(C933+J933+O933+P933+Q933)</f>
        <v>740</v>
      </c>
      <c r="W933" s="35">
        <f>E933+G933+(H933*2)+(I933*3)</f>
        <v>234</v>
      </c>
      <c r="X933" s="37">
        <f>((E933+J933+O933-N933-R933)*(W933+(0.26*(J933+O933)+(0.52*(P933+Q933+M933))))/(C933+J933+O933+P933+Q933))</f>
        <v>70.33421621621622</v>
      </c>
      <c r="Y933" s="38">
        <f>(((X933*(3*1458))/162)/(C933-E933+P933+Q933+N933+R933))</f>
        <v>3.529784085200442</v>
      </c>
    </row>
    <row r="934" spans="1:25" ht="15">
      <c r="A934" s="28" t="s">
        <v>259</v>
      </c>
      <c r="B934" s="28">
        <f>SUM(B930:B933)</f>
        <v>549</v>
      </c>
      <c r="C934" s="28">
        <f aca="true" t="shared" si="241" ref="C934:R934">SUM(C930:C933)</f>
        <v>2169</v>
      </c>
      <c r="D934" s="28">
        <f t="shared" si="241"/>
        <v>259</v>
      </c>
      <c r="E934" s="28">
        <f t="shared" si="241"/>
        <v>571</v>
      </c>
      <c r="F934" s="28">
        <f t="shared" si="241"/>
        <v>171</v>
      </c>
      <c r="G934" s="28">
        <f t="shared" si="241"/>
        <v>136</v>
      </c>
      <c r="H934" s="28">
        <f t="shared" si="241"/>
        <v>15</v>
      </c>
      <c r="I934" s="28">
        <f t="shared" si="241"/>
        <v>11</v>
      </c>
      <c r="J934" s="28">
        <f t="shared" si="241"/>
        <v>212</v>
      </c>
      <c r="K934" s="28">
        <f t="shared" si="241"/>
        <v>242</v>
      </c>
      <c r="L934" s="28">
        <f t="shared" si="241"/>
        <v>40</v>
      </c>
      <c r="M934" s="28">
        <f t="shared" si="241"/>
        <v>14</v>
      </c>
      <c r="N934" s="28">
        <f t="shared" si="241"/>
        <v>6</v>
      </c>
      <c r="O934" s="28">
        <f t="shared" si="241"/>
        <v>23</v>
      </c>
      <c r="P934" s="28">
        <f t="shared" si="241"/>
        <v>42</v>
      </c>
      <c r="Q934" s="28">
        <f t="shared" si="241"/>
        <v>6</v>
      </c>
      <c r="R934" s="28">
        <f t="shared" si="241"/>
        <v>49</v>
      </c>
      <c r="S934" s="29">
        <f>E934/C934</f>
        <v>0.2632549562010143</v>
      </c>
      <c r="T934" s="29">
        <f>((I934*3)+(H934*2)+G934+E934)/C934</f>
        <v>0.3550023052097741</v>
      </c>
      <c r="U934" s="29">
        <f>(E934+J934+O934)/(C934+J934+O934+Q934)</f>
        <v>0.33443983402489624</v>
      </c>
      <c r="V934" s="42">
        <f>(C934+J934+O934+P934+Q934)</f>
        <v>2452</v>
      </c>
      <c r="W934" s="28">
        <f>E934+G934+(H934*2)+(I934*3)</f>
        <v>770</v>
      </c>
      <c r="X934" s="30">
        <f>((E934+J934+O934-N934-R934)*(W934+(0.26*(J934+O934)+(0.52*(P934+Q934+M934))))/(C934+J934+O934+P934+Q934))</f>
        <v>264.42428221859706</v>
      </c>
      <c r="Y934" s="31">
        <f>(((X934*(3*1458))/162)/(C934-E934+P934+Q934+N934+R934))</f>
        <v>4.19721082886662</v>
      </c>
    </row>
    <row r="935" spans="22:25" ht="12.75">
      <c r="V935"/>
      <c r="W935"/>
      <c r="X935"/>
      <c r="Y935"/>
    </row>
    <row r="936" spans="1:25" ht="15.75">
      <c r="A936" s="32" t="s">
        <v>33</v>
      </c>
      <c r="C936" s="27">
        <v>2009</v>
      </c>
      <c r="V936"/>
      <c r="W936"/>
      <c r="X936"/>
      <c r="Y936"/>
    </row>
    <row r="937" spans="1:25" ht="15">
      <c r="A937" s="28">
        <v>2009</v>
      </c>
      <c r="B937" s="28">
        <v>56</v>
      </c>
      <c r="C937" s="28">
        <v>150</v>
      </c>
      <c r="D937" s="28">
        <v>22</v>
      </c>
      <c r="E937" s="28">
        <v>23</v>
      </c>
      <c r="F937" s="28">
        <v>22</v>
      </c>
      <c r="G937" s="28">
        <v>6</v>
      </c>
      <c r="H937" s="28">
        <v>0</v>
      </c>
      <c r="I937" s="28">
        <v>8</v>
      </c>
      <c r="J937" s="28">
        <v>15</v>
      </c>
      <c r="K937" s="28">
        <v>38</v>
      </c>
      <c r="L937" s="28">
        <v>0</v>
      </c>
      <c r="M937" s="28">
        <v>0</v>
      </c>
      <c r="N937" s="28">
        <v>0</v>
      </c>
      <c r="O937" s="28">
        <v>1</v>
      </c>
      <c r="P937" s="28">
        <v>1</v>
      </c>
      <c r="Q937" s="28">
        <v>3</v>
      </c>
      <c r="R937" s="28">
        <v>6</v>
      </c>
      <c r="S937" s="29">
        <f>E937/C937</f>
        <v>0.15333333333333332</v>
      </c>
      <c r="T937" s="29">
        <f>((I937*3)+(H937*2)+G937+E937)/C937</f>
        <v>0.35333333333333333</v>
      </c>
      <c r="U937" s="29">
        <f>(E937+J937+O937)/(C937+J937+O937+Q937)</f>
        <v>0.23076923076923078</v>
      </c>
      <c r="V937" s="42">
        <f>(C937+J937+O937+P937+Q937)</f>
        <v>170</v>
      </c>
      <c r="W937" s="28">
        <f>E937+G937+(H937*2)+(I937*3)</f>
        <v>53</v>
      </c>
      <c r="X937" s="30">
        <f>((E937+J937+O937-N937-R937)*(W937+(0.26*(J937+O937)+(0.52*(P937+Q937+M937))))/(C937+J937+O937+P937+Q937))</f>
        <v>11.499529411764707</v>
      </c>
      <c r="Y937" s="31">
        <f>(((X937*(3*1458))/162)/(C937-E937+P937+Q937+N937+R937))</f>
        <v>2.266330613997424</v>
      </c>
    </row>
    <row r="938" spans="19:22" ht="15">
      <c r="S938" s="29"/>
      <c r="T938" s="29"/>
      <c r="U938" s="29"/>
      <c r="V938" s="42"/>
    </row>
    <row r="939" spans="1:25" ht="15.75">
      <c r="A939" s="32" t="s">
        <v>34</v>
      </c>
      <c r="C939" s="33" t="s">
        <v>35</v>
      </c>
      <c r="V939" s="42"/>
      <c r="X939" s="28"/>
      <c r="Y939" s="28"/>
    </row>
    <row r="940" spans="1:25" ht="15">
      <c r="A940" s="28">
        <v>2003</v>
      </c>
      <c r="B940" s="28">
        <v>14</v>
      </c>
      <c r="C940" s="28">
        <v>44</v>
      </c>
      <c r="D940" s="28">
        <v>8</v>
      </c>
      <c r="E940" s="28">
        <v>11</v>
      </c>
      <c r="F940" s="28">
        <v>5</v>
      </c>
      <c r="G940" s="28">
        <v>3</v>
      </c>
      <c r="H940" s="28">
        <v>0</v>
      </c>
      <c r="I940" s="28">
        <v>1</v>
      </c>
      <c r="J940" s="28">
        <v>5</v>
      </c>
      <c r="K940" s="28">
        <v>6</v>
      </c>
      <c r="L940" s="28">
        <v>1</v>
      </c>
      <c r="M940" s="28">
        <v>3</v>
      </c>
      <c r="N940" s="28">
        <v>1</v>
      </c>
      <c r="O940" s="28">
        <v>0</v>
      </c>
      <c r="P940" s="28">
        <v>2</v>
      </c>
      <c r="Q940" s="28">
        <v>0</v>
      </c>
      <c r="R940" s="28">
        <v>0</v>
      </c>
      <c r="S940" s="29">
        <f aca="true" t="shared" si="242" ref="S940:S945">E940/C940</f>
        <v>0.25</v>
      </c>
      <c r="T940" s="29">
        <f aca="true" t="shared" si="243" ref="T940:T946">((I940*3)+(H940*2)+G940+E940)/C940</f>
        <v>0.38636363636363635</v>
      </c>
      <c r="U940" s="29">
        <f aca="true" t="shared" si="244" ref="U940:U946">(E940+J940+O940)/(C940+J940+O940+Q940)</f>
        <v>0.32653061224489793</v>
      </c>
      <c r="V940" s="42">
        <f>(C940+J940+O940+P940+Q940)</f>
        <v>51</v>
      </c>
      <c r="W940" s="28">
        <f aca="true" t="shared" si="245" ref="W940:W950">E940+G940+(H940*2)+(I940*3)</f>
        <v>17</v>
      </c>
      <c r="X940" s="30">
        <f aca="true" t="shared" si="246" ref="X940:X950">((E940+J940+O940-N940-R940)*(W940+(0.26*(J940+O940)+(0.52*(P940+Q940+M940))))/(C940+J940+O940+P940+Q940))</f>
        <v>6.147058823529412</v>
      </c>
      <c r="Y940" s="31">
        <f aca="true" t="shared" si="247" ref="Y940:Y950">(((X940*(3*1458))/162)/(C940-E940+P940+Q940+N940+R940))</f>
        <v>4.610294117647059</v>
      </c>
    </row>
    <row r="941" spans="1:25" ht="15">
      <c r="A941" s="28">
        <v>2004</v>
      </c>
      <c r="B941" s="28">
        <v>131</v>
      </c>
      <c r="C941" s="28">
        <v>468</v>
      </c>
      <c r="D941" s="28">
        <v>62</v>
      </c>
      <c r="E941" s="28">
        <v>111</v>
      </c>
      <c r="F941" s="28">
        <v>40</v>
      </c>
      <c r="G941" s="28">
        <v>21</v>
      </c>
      <c r="H941" s="28">
        <v>6</v>
      </c>
      <c r="I941" s="28">
        <v>3</v>
      </c>
      <c r="J941" s="28">
        <v>49</v>
      </c>
      <c r="K941" s="28">
        <v>56</v>
      </c>
      <c r="L941" s="28">
        <v>6</v>
      </c>
      <c r="M941" s="28">
        <v>19</v>
      </c>
      <c r="N941" s="28">
        <v>11</v>
      </c>
      <c r="O941" s="28">
        <v>0</v>
      </c>
      <c r="P941" s="28">
        <v>9</v>
      </c>
      <c r="Q941" s="28">
        <v>2</v>
      </c>
      <c r="R941" s="28">
        <v>8</v>
      </c>
      <c r="S941" s="29">
        <f t="shared" si="242"/>
        <v>0.23717948717948717</v>
      </c>
      <c r="T941" s="29">
        <f t="shared" si="243"/>
        <v>0.3269230769230769</v>
      </c>
      <c r="U941" s="29">
        <f t="shared" si="244"/>
        <v>0.30828516377649323</v>
      </c>
      <c r="V941" s="42">
        <f>(C941+J941+O941+P941+Q941)</f>
        <v>528</v>
      </c>
      <c r="W941" s="28">
        <f t="shared" si="245"/>
        <v>153</v>
      </c>
      <c r="X941" s="30">
        <f t="shared" si="246"/>
        <v>48.42602272727272</v>
      </c>
      <c r="Y941" s="31">
        <f t="shared" si="247"/>
        <v>3.378559725158562</v>
      </c>
    </row>
    <row r="942" spans="1:25" ht="15">
      <c r="A942" s="28">
        <v>2005</v>
      </c>
      <c r="B942" s="28">
        <v>143</v>
      </c>
      <c r="C942" s="28">
        <v>475</v>
      </c>
      <c r="D942" s="28">
        <v>69</v>
      </c>
      <c r="E942" s="28">
        <v>134</v>
      </c>
      <c r="F942" s="28">
        <v>52</v>
      </c>
      <c r="G942" s="28">
        <v>27</v>
      </c>
      <c r="H942" s="28">
        <v>0</v>
      </c>
      <c r="I942" s="28">
        <v>4</v>
      </c>
      <c r="J942" s="28">
        <v>45</v>
      </c>
      <c r="K942" s="28">
        <v>87</v>
      </c>
      <c r="L942" s="28">
        <v>4</v>
      </c>
      <c r="M942" s="28">
        <v>26</v>
      </c>
      <c r="N942" s="28">
        <v>13</v>
      </c>
      <c r="O942" s="28">
        <v>0</v>
      </c>
      <c r="P942" s="28">
        <v>8</v>
      </c>
      <c r="Q942" s="28">
        <v>3</v>
      </c>
      <c r="R942" s="28">
        <v>6</v>
      </c>
      <c r="S942" s="29">
        <f t="shared" si="242"/>
        <v>0.28210526315789475</v>
      </c>
      <c r="T942" s="29">
        <f t="shared" si="243"/>
        <v>0.3642105263157895</v>
      </c>
      <c r="U942" s="29">
        <f t="shared" si="244"/>
        <v>0.3422562141491396</v>
      </c>
      <c r="V942" s="42">
        <f aca="true" t="shared" si="248" ref="V942:V1010">(C942+J942+O942+P942+Q942)</f>
        <v>531</v>
      </c>
      <c r="W942" s="28">
        <f t="shared" si="245"/>
        <v>173</v>
      </c>
      <c r="X942" s="30">
        <f t="shared" si="246"/>
        <v>61.45084745762712</v>
      </c>
      <c r="Y942" s="31">
        <f t="shared" si="247"/>
        <v>4.472164100689844</v>
      </c>
    </row>
    <row r="943" spans="1:25" ht="15">
      <c r="A943" s="28">
        <v>2006</v>
      </c>
      <c r="B943" s="28">
        <v>154</v>
      </c>
      <c r="C943" s="28">
        <v>611</v>
      </c>
      <c r="D943" s="28">
        <v>101</v>
      </c>
      <c r="E943" s="28">
        <v>184</v>
      </c>
      <c r="F943" s="28">
        <v>96</v>
      </c>
      <c r="G943" s="28">
        <v>47</v>
      </c>
      <c r="H943" s="28">
        <v>5</v>
      </c>
      <c r="I943" s="28">
        <v>25</v>
      </c>
      <c r="J943" s="28">
        <v>67</v>
      </c>
      <c r="K943" s="28">
        <v>109</v>
      </c>
      <c r="L943" s="41">
        <v>8</v>
      </c>
      <c r="M943" s="28">
        <v>18</v>
      </c>
      <c r="N943" s="28">
        <v>6</v>
      </c>
      <c r="O943" s="28">
        <v>1</v>
      </c>
      <c r="P943" s="28">
        <v>11</v>
      </c>
      <c r="Q943" s="28">
        <v>6</v>
      </c>
      <c r="R943" s="28">
        <v>8</v>
      </c>
      <c r="S943" s="29">
        <f t="shared" si="242"/>
        <v>0.3011456628477905</v>
      </c>
      <c r="T943" s="29">
        <f t="shared" si="243"/>
        <v>0.5171849427168577</v>
      </c>
      <c r="U943" s="29">
        <f t="shared" si="244"/>
        <v>0.3678832116788321</v>
      </c>
      <c r="V943" s="42">
        <f t="shared" si="248"/>
        <v>696</v>
      </c>
      <c r="W943" s="28">
        <f t="shared" si="245"/>
        <v>316</v>
      </c>
      <c r="X943" s="30">
        <f t="shared" si="246"/>
        <v>120.32678160919541</v>
      </c>
      <c r="Y943" s="31">
        <f t="shared" si="247"/>
        <v>7.093500225869598</v>
      </c>
    </row>
    <row r="944" spans="1:25" ht="15">
      <c r="A944" s="28">
        <v>2007</v>
      </c>
      <c r="B944" s="28">
        <v>149</v>
      </c>
      <c r="C944" s="28">
        <v>581</v>
      </c>
      <c r="D944" s="28">
        <v>86</v>
      </c>
      <c r="E944" s="28">
        <v>160</v>
      </c>
      <c r="F944" s="28">
        <v>51</v>
      </c>
      <c r="G944" s="28">
        <v>31</v>
      </c>
      <c r="H944" s="28">
        <v>2</v>
      </c>
      <c r="I944" s="28">
        <v>13</v>
      </c>
      <c r="J944" s="28">
        <v>51</v>
      </c>
      <c r="K944" s="28">
        <v>69</v>
      </c>
      <c r="L944" s="28">
        <v>9</v>
      </c>
      <c r="M944" s="28">
        <v>37</v>
      </c>
      <c r="N944" s="28">
        <v>7</v>
      </c>
      <c r="O944" s="28">
        <v>0</v>
      </c>
      <c r="P944" s="28">
        <v>7</v>
      </c>
      <c r="Q944" s="28">
        <v>2</v>
      </c>
      <c r="R944" s="28">
        <v>14</v>
      </c>
      <c r="S944" s="29">
        <f t="shared" si="242"/>
        <v>0.27538726333907054</v>
      </c>
      <c r="T944" s="29">
        <f t="shared" si="243"/>
        <v>0.4027538726333907</v>
      </c>
      <c r="U944" s="29">
        <f t="shared" si="244"/>
        <v>0.33280757097791797</v>
      </c>
      <c r="V944" s="42">
        <f t="shared" si="248"/>
        <v>641</v>
      </c>
      <c r="W944" s="28">
        <f t="shared" si="245"/>
        <v>234</v>
      </c>
      <c r="X944" s="30">
        <f t="shared" si="246"/>
        <v>80.38096723868955</v>
      </c>
      <c r="Y944" s="31">
        <f t="shared" si="247"/>
        <v>4.8121643357973785</v>
      </c>
    </row>
    <row r="945" spans="1:25" ht="15">
      <c r="A945" s="42">
        <v>2008</v>
      </c>
      <c r="B945" s="42">
        <v>162</v>
      </c>
      <c r="C945" s="42">
        <v>667</v>
      </c>
      <c r="D945" s="42">
        <v>115</v>
      </c>
      <c r="E945" s="42">
        <v>177</v>
      </c>
      <c r="F945" s="42">
        <v>73</v>
      </c>
      <c r="G945" s="42">
        <v>49</v>
      </c>
      <c r="H945" s="42">
        <v>5</v>
      </c>
      <c r="I945" s="42">
        <v>18</v>
      </c>
      <c r="J945" s="42">
        <v>86</v>
      </c>
      <c r="K945" s="42">
        <v>118</v>
      </c>
      <c r="L945" s="42">
        <v>9</v>
      </c>
      <c r="M945" s="42">
        <v>60</v>
      </c>
      <c r="N945" s="42">
        <v>13</v>
      </c>
      <c r="O945" s="42">
        <v>0</v>
      </c>
      <c r="P945" s="42">
        <v>2</v>
      </c>
      <c r="Q945" s="42">
        <v>5</v>
      </c>
      <c r="R945" s="42">
        <v>6</v>
      </c>
      <c r="S945" s="46">
        <f t="shared" si="242"/>
        <v>0.2653673163418291</v>
      </c>
      <c r="T945" s="46">
        <f t="shared" si="243"/>
        <v>0.43478260869565216</v>
      </c>
      <c r="U945" s="46">
        <f t="shared" si="244"/>
        <v>0.3469656992084433</v>
      </c>
      <c r="V945" s="66">
        <f t="shared" si="248"/>
        <v>760</v>
      </c>
      <c r="W945" s="42">
        <f t="shared" si="245"/>
        <v>290</v>
      </c>
      <c r="X945" s="47">
        <f t="shared" si="246"/>
        <v>111.46947368421053</v>
      </c>
      <c r="Y945" s="48">
        <f t="shared" si="247"/>
        <v>5.832705018359853</v>
      </c>
    </row>
    <row r="946" spans="1:25" ht="15">
      <c r="A946" s="42">
        <v>2009</v>
      </c>
      <c r="B946" s="42">
        <v>162</v>
      </c>
      <c r="C946" s="42">
        <v>665</v>
      </c>
      <c r="D946" s="42">
        <v>114</v>
      </c>
      <c r="E946" s="42">
        <v>189</v>
      </c>
      <c r="F946" s="42">
        <v>51</v>
      </c>
      <c r="G946" s="67">
        <v>59</v>
      </c>
      <c r="H946" s="42">
        <v>12</v>
      </c>
      <c r="I946" s="42">
        <v>9</v>
      </c>
      <c r="J946" s="42">
        <v>85</v>
      </c>
      <c r="K946" s="42">
        <v>120</v>
      </c>
      <c r="L946" s="42">
        <v>7</v>
      </c>
      <c r="M946" s="42">
        <v>51</v>
      </c>
      <c r="N946" s="42">
        <v>10</v>
      </c>
      <c r="O946" s="42">
        <v>5</v>
      </c>
      <c r="P946" s="42">
        <v>16</v>
      </c>
      <c r="Q946" s="42">
        <v>1</v>
      </c>
      <c r="R946" s="42">
        <v>17</v>
      </c>
      <c r="S946" s="46">
        <f>E946/C946</f>
        <v>0.28421052631578947</v>
      </c>
      <c r="T946" s="46">
        <f t="shared" si="243"/>
        <v>0.4496240601503759</v>
      </c>
      <c r="U946" s="46">
        <f t="shared" si="244"/>
        <v>0.36904761904761907</v>
      </c>
      <c r="V946" s="67">
        <f t="shared" si="248"/>
        <v>772</v>
      </c>
      <c r="W946" s="42">
        <f t="shared" si="245"/>
        <v>299</v>
      </c>
      <c r="X946" s="47">
        <f t="shared" si="246"/>
        <v>116.78176165803109</v>
      </c>
      <c r="Y946" s="48">
        <f t="shared" si="247"/>
        <v>6.0636683937823825</v>
      </c>
    </row>
    <row r="947" spans="1:25" ht="15">
      <c r="A947" s="42">
        <v>2010</v>
      </c>
      <c r="B947" s="42">
        <v>162</v>
      </c>
      <c r="C947" s="42">
        <v>666</v>
      </c>
      <c r="D947" s="42">
        <v>113</v>
      </c>
      <c r="E947" s="42">
        <v>180</v>
      </c>
      <c r="F947" s="42">
        <v>94</v>
      </c>
      <c r="G947" s="42">
        <v>58</v>
      </c>
      <c r="H947" s="42">
        <v>2</v>
      </c>
      <c r="I947" s="42">
        <v>20</v>
      </c>
      <c r="J947" s="42">
        <v>65</v>
      </c>
      <c r="K947" s="42">
        <v>135</v>
      </c>
      <c r="L947" s="42">
        <v>7</v>
      </c>
      <c r="M947" s="42">
        <v>21</v>
      </c>
      <c r="N947" s="42">
        <v>6</v>
      </c>
      <c r="O947" s="42">
        <v>3</v>
      </c>
      <c r="P947" s="42">
        <v>4</v>
      </c>
      <c r="Q947" s="42">
        <v>5</v>
      </c>
      <c r="R947" s="42">
        <v>11</v>
      </c>
      <c r="S947" s="46">
        <f>E947/C947</f>
        <v>0.2702702702702703</v>
      </c>
      <c r="T947" s="46">
        <f>((I947*3)+(H947*2)+G947+E947)/C947</f>
        <v>0.45345345345345345</v>
      </c>
      <c r="U947" s="46">
        <f>(E947+J947+O947)/(C947+J947+O947+Q947)</f>
        <v>0.33558863328822736</v>
      </c>
      <c r="V947" s="68">
        <f>(C947+J947+O947+P947+Q947)</f>
        <v>743</v>
      </c>
      <c r="W947" s="42">
        <f t="shared" si="245"/>
        <v>302</v>
      </c>
      <c r="X947" s="47">
        <f t="shared" si="246"/>
        <v>104.23913862718707</v>
      </c>
      <c r="Y947" s="48">
        <f t="shared" si="247"/>
        <v>5.496985826043068</v>
      </c>
    </row>
    <row r="948" spans="1:25" ht="15">
      <c r="A948" s="42">
        <v>2011</v>
      </c>
      <c r="B948" s="42">
        <v>106</v>
      </c>
      <c r="C948" s="42">
        <v>256</v>
      </c>
      <c r="D948" s="42">
        <v>48</v>
      </c>
      <c r="E948" s="42">
        <v>86</v>
      </c>
      <c r="F948" s="42">
        <v>33</v>
      </c>
      <c r="G948" s="42">
        <v>15</v>
      </c>
      <c r="H948" s="42">
        <v>0</v>
      </c>
      <c r="I948" s="42">
        <v>3</v>
      </c>
      <c r="J948" s="42">
        <v>20</v>
      </c>
      <c r="K948" s="42">
        <v>43</v>
      </c>
      <c r="L948" s="42">
        <v>1</v>
      </c>
      <c r="M948" s="42">
        <v>11</v>
      </c>
      <c r="N948" s="42">
        <v>4</v>
      </c>
      <c r="O948" s="42">
        <v>2</v>
      </c>
      <c r="P948" s="42">
        <v>1</v>
      </c>
      <c r="Q948" s="42">
        <v>3</v>
      </c>
      <c r="R948" s="42">
        <v>2</v>
      </c>
      <c r="S948" s="46">
        <f>E948/C948</f>
        <v>0.3359375</v>
      </c>
      <c r="T948" s="46">
        <f>((I948*3)+(H948*2)+G948+E948)/C948</f>
        <v>0.4296875</v>
      </c>
      <c r="U948" s="46">
        <f>(E948+J948+O948)/(C948+J948+O948+Q948)</f>
        <v>0.38434163701067614</v>
      </c>
      <c r="V948" s="68">
        <f>(C948+J948+O948+P948+Q948)</f>
        <v>282</v>
      </c>
      <c r="W948" s="42">
        <f t="shared" si="245"/>
        <v>110</v>
      </c>
      <c r="X948" s="47">
        <f t="shared" si="246"/>
        <v>44.67744680851064</v>
      </c>
      <c r="Y948" s="48">
        <f t="shared" si="247"/>
        <v>6.701617021276595</v>
      </c>
    </row>
    <row r="949" spans="1:25" ht="15">
      <c r="A949" s="35">
        <v>2012</v>
      </c>
      <c r="B949" s="35">
        <v>12</v>
      </c>
      <c r="C949" s="35">
        <v>17</v>
      </c>
      <c r="D949" s="35">
        <v>0</v>
      </c>
      <c r="E949" s="35">
        <v>6</v>
      </c>
      <c r="F949" s="35">
        <v>3</v>
      </c>
      <c r="G949" s="35">
        <v>0</v>
      </c>
      <c r="H949" s="35">
        <v>0</v>
      </c>
      <c r="I949" s="35">
        <v>0</v>
      </c>
      <c r="J949" s="35">
        <v>0</v>
      </c>
      <c r="K949" s="35">
        <v>2</v>
      </c>
      <c r="L949" s="35">
        <v>1</v>
      </c>
      <c r="M949" s="35">
        <v>1</v>
      </c>
      <c r="N949" s="35">
        <v>0</v>
      </c>
      <c r="O949" s="35">
        <v>0</v>
      </c>
      <c r="P949" s="35">
        <v>0</v>
      </c>
      <c r="Q949" s="35">
        <v>0</v>
      </c>
      <c r="R949" s="35">
        <v>0</v>
      </c>
      <c r="S949" s="36">
        <f>E949/C949</f>
        <v>0.35294117647058826</v>
      </c>
      <c r="T949" s="36">
        <f>((I949*3)+(H949*2)+G949+E949)/C949</f>
        <v>0.35294117647058826</v>
      </c>
      <c r="U949" s="36">
        <f>(E949+J949+O949)/(C949+J949+O949+Q949)</f>
        <v>0.35294117647058826</v>
      </c>
      <c r="V949" s="69">
        <f>(C949+J949+O949+P949+Q949)</f>
        <v>17</v>
      </c>
      <c r="W949" s="35">
        <f>E949+G949+(H949*2)+(I949*3)</f>
        <v>6</v>
      </c>
      <c r="X949" s="37">
        <f>((E949+J949+O949-N949-R949)*(W949+(0.26*(J949+O949)+(0.52*(P949+Q949+M949))))/(C949+J949+O949+P949+Q949))</f>
        <v>2.301176470588235</v>
      </c>
      <c r="Y949" s="38">
        <f>(((X949*(3*1458))/162)/(C949-E949+P949+Q949+N949+R949))</f>
        <v>5.648342245989304</v>
      </c>
    </row>
    <row r="950" spans="1:25" ht="15">
      <c r="A950" s="28" t="s">
        <v>259</v>
      </c>
      <c r="B950" s="28">
        <f>SUM(B940:B949)</f>
        <v>1195</v>
      </c>
      <c r="C950" s="28">
        <f aca="true" t="shared" si="249" ref="C950:R950">SUM(C940:C949)</f>
        <v>4450</v>
      </c>
      <c r="D950" s="28">
        <f t="shared" si="249"/>
        <v>716</v>
      </c>
      <c r="E950" s="28">
        <f t="shared" si="249"/>
        <v>1238</v>
      </c>
      <c r="F950" s="28">
        <f t="shared" si="249"/>
        <v>498</v>
      </c>
      <c r="G950" s="28">
        <f t="shared" si="249"/>
        <v>310</v>
      </c>
      <c r="H950" s="28">
        <f t="shared" si="249"/>
        <v>32</v>
      </c>
      <c r="I950" s="28">
        <f t="shared" si="249"/>
        <v>96</v>
      </c>
      <c r="J950" s="28">
        <f t="shared" si="249"/>
        <v>473</v>
      </c>
      <c r="K950" s="28">
        <f t="shared" si="249"/>
        <v>745</v>
      </c>
      <c r="L950" s="28">
        <f t="shared" si="249"/>
        <v>53</v>
      </c>
      <c r="M950" s="28">
        <f t="shared" si="249"/>
        <v>247</v>
      </c>
      <c r="N950" s="28">
        <f t="shared" si="249"/>
        <v>71</v>
      </c>
      <c r="O950" s="28">
        <f t="shared" si="249"/>
        <v>11</v>
      </c>
      <c r="P950" s="28">
        <f t="shared" si="249"/>
        <v>60</v>
      </c>
      <c r="Q950" s="28">
        <f t="shared" si="249"/>
        <v>27</v>
      </c>
      <c r="R950" s="28">
        <f t="shared" si="249"/>
        <v>72</v>
      </c>
      <c r="S950" s="46">
        <f>E950/C950</f>
        <v>0.2782022471910112</v>
      </c>
      <c r="T950" s="46">
        <f>((I950*3)+(H950*2)+G950+E950)/C950</f>
        <v>0.42696629213483145</v>
      </c>
      <c r="U950" s="46">
        <f>(E950+J950+O950)/(C950+J950+O950+Q950)</f>
        <v>0.34710743801652894</v>
      </c>
      <c r="V950" s="68">
        <f>(C950+J950+O950+P950+Q950)</f>
        <v>5021</v>
      </c>
      <c r="W950" s="42">
        <f t="shared" si="245"/>
        <v>1900</v>
      </c>
      <c r="X950" s="47">
        <f t="shared" si="246"/>
        <v>691.703262298347</v>
      </c>
      <c r="Y950" s="48">
        <f t="shared" si="247"/>
        <v>5.425911703095691</v>
      </c>
    </row>
    <row r="951" spans="22:25" ht="15">
      <c r="V951" s="42"/>
      <c r="X951" s="28"/>
      <c r="Y951" s="28"/>
    </row>
    <row r="952" spans="1:25" ht="15.75">
      <c r="A952" s="32" t="s">
        <v>36</v>
      </c>
      <c r="C952" s="27">
        <v>2000</v>
      </c>
      <c r="V952" s="42"/>
      <c r="X952" s="28"/>
      <c r="Y952" s="28"/>
    </row>
    <row r="953" spans="1:25" ht="15">
      <c r="A953" s="28">
        <v>2000</v>
      </c>
      <c r="B953" s="28">
        <v>4</v>
      </c>
      <c r="C953" s="28">
        <v>2</v>
      </c>
      <c r="D953" s="28">
        <v>0</v>
      </c>
      <c r="E953" s="28">
        <v>0</v>
      </c>
      <c r="F953" s="28">
        <v>0</v>
      </c>
      <c r="G953" s="28">
        <v>0</v>
      </c>
      <c r="H953" s="28">
        <v>0</v>
      </c>
      <c r="I953" s="28">
        <v>0</v>
      </c>
      <c r="J953" s="28">
        <v>0</v>
      </c>
      <c r="K953" s="28">
        <v>0</v>
      </c>
      <c r="L953" s="28">
        <v>0</v>
      </c>
      <c r="M953" s="28">
        <v>0</v>
      </c>
      <c r="N953" s="28">
        <v>0</v>
      </c>
      <c r="O953" s="28">
        <v>0</v>
      </c>
      <c r="P953" s="28">
        <v>0</v>
      </c>
      <c r="Q953" s="28">
        <v>0</v>
      </c>
      <c r="R953" s="28">
        <v>0</v>
      </c>
      <c r="S953" s="29">
        <f>E953/C953</f>
        <v>0</v>
      </c>
      <c r="T953" s="29">
        <f>((I953*3)+(H953*2)+G953+E953)/C953</f>
        <v>0</v>
      </c>
      <c r="U953" s="29">
        <f>(E953+J953+O953)/(C953+J953+O953+Q953)</f>
        <v>0</v>
      </c>
      <c r="V953" s="42">
        <f t="shared" si="248"/>
        <v>2</v>
      </c>
      <c r="W953" s="28">
        <f>E953+G953+(H953*2)+(I953*3)</f>
        <v>0</v>
      </c>
      <c r="X953" s="30">
        <f>((E953+J953+O953-N953-R953)*(W953+(0.26*(J953+O953)+(0.52*(P953+Q953+M953))))/(C953+J953+O953+P953+Q953))</f>
        <v>0</v>
      </c>
      <c r="Y953" s="31">
        <f>(((X953*(3*1458))/162)/(C953-E953+P953+Q953+N953+R953))</f>
        <v>0</v>
      </c>
    </row>
    <row r="954" spans="22:25" ht="15">
      <c r="V954" s="42"/>
      <c r="X954" s="28"/>
      <c r="Y954" s="28"/>
    </row>
    <row r="955" spans="1:25" ht="15.75">
      <c r="A955" s="32" t="s">
        <v>37</v>
      </c>
      <c r="C955" s="33" t="s">
        <v>38</v>
      </c>
      <c r="V955" s="42"/>
      <c r="X955" s="28"/>
      <c r="Y955" s="28"/>
    </row>
    <row r="956" spans="1:25" ht="15">
      <c r="A956" s="28">
        <v>1992</v>
      </c>
      <c r="B956" s="28">
        <v>75</v>
      </c>
      <c r="C956" s="28">
        <v>248</v>
      </c>
      <c r="D956" s="28">
        <v>24</v>
      </c>
      <c r="E956" s="28">
        <v>69</v>
      </c>
      <c r="F956" s="28">
        <v>22</v>
      </c>
      <c r="G956" s="28">
        <v>13</v>
      </c>
      <c r="H956" s="28">
        <v>1</v>
      </c>
      <c r="I956" s="28">
        <v>2</v>
      </c>
      <c r="J956" s="28">
        <v>6</v>
      </c>
      <c r="K956" s="28">
        <v>37</v>
      </c>
      <c r="L956" s="28">
        <v>3</v>
      </c>
      <c r="M956" s="28">
        <v>0</v>
      </c>
      <c r="N956" s="28">
        <v>0</v>
      </c>
      <c r="O956" s="28">
        <v>0</v>
      </c>
      <c r="P956" s="28">
        <v>5</v>
      </c>
      <c r="Q956" s="28">
        <v>0</v>
      </c>
      <c r="R956" s="28">
        <v>5</v>
      </c>
      <c r="S956" s="29">
        <f aca="true" t="shared" si="250" ref="S956:S974">E956/C956</f>
        <v>0.2782258064516129</v>
      </c>
      <c r="T956" s="29">
        <f>((I956*3)+(H956*2)+G956+E956)/C956</f>
        <v>0.3629032258064516</v>
      </c>
      <c r="U956" s="29">
        <f aca="true" t="shared" si="251" ref="U956:U974">(E956+J956+O956)/(C956+J956+O956+Q956)</f>
        <v>0.2952755905511811</v>
      </c>
      <c r="V956" s="42">
        <f t="shared" si="248"/>
        <v>259</v>
      </c>
      <c r="W956" s="28">
        <f aca="true" t="shared" si="252" ref="W956:W1027">E956+G956+(H956*2)+(I956*3)</f>
        <v>90</v>
      </c>
      <c r="X956" s="30">
        <f aca="true" t="shared" si="253" ref="X956:X1012">((E956+J956+O956-N956-R956)*(W956+(0.26*(J956+O956)+(0.52*(P956+Q956+M956))))/(C956+J956+O956+P956+Q956))</f>
        <v>25.448648648648646</v>
      </c>
      <c r="Y956" s="31">
        <f aca="true" t="shared" si="254" ref="Y956:Y1012">(((X956*(3*1458))/162)/(C956-E956+P956+Q956+N956+R956))</f>
        <v>3.635521235521235</v>
      </c>
    </row>
    <row r="957" spans="1:25" ht="15">
      <c r="A957" s="28">
        <v>1993</v>
      </c>
      <c r="B957" s="28">
        <v>113</v>
      </c>
      <c r="C957" s="28">
        <v>368</v>
      </c>
      <c r="D957" s="28">
        <v>34</v>
      </c>
      <c r="E957" s="28">
        <v>96</v>
      </c>
      <c r="F957" s="28">
        <v>32</v>
      </c>
      <c r="G957" s="28">
        <v>10</v>
      </c>
      <c r="H957" s="28">
        <v>0</v>
      </c>
      <c r="I957" s="28">
        <v>3</v>
      </c>
      <c r="J957" s="28">
        <v>21</v>
      </c>
      <c r="K957" s="28">
        <v>62</v>
      </c>
      <c r="L957" s="28">
        <v>8</v>
      </c>
      <c r="M957" s="28">
        <v>0</v>
      </c>
      <c r="N957" s="28">
        <v>0</v>
      </c>
      <c r="O957" s="28">
        <v>0</v>
      </c>
      <c r="P957" s="28">
        <v>11</v>
      </c>
      <c r="Q957" s="28">
        <v>1</v>
      </c>
      <c r="R957" s="28">
        <v>8</v>
      </c>
      <c r="S957" s="29">
        <f t="shared" si="250"/>
        <v>0.2608695652173913</v>
      </c>
      <c r="T957" s="29">
        <f>(I957*3+H957*2+G957+E957)/C957</f>
        <v>0.3125</v>
      </c>
      <c r="U957" s="29">
        <f t="shared" si="251"/>
        <v>0.3</v>
      </c>
      <c r="V957" s="42">
        <f t="shared" si="248"/>
        <v>401</v>
      </c>
      <c r="W957" s="28">
        <f t="shared" si="252"/>
        <v>115</v>
      </c>
      <c r="X957" s="30">
        <f t="shared" si="253"/>
        <v>34.43965087281796</v>
      </c>
      <c r="Y957" s="31">
        <f t="shared" si="254"/>
        <v>3.184488265637277</v>
      </c>
    </row>
    <row r="958" spans="1:25" ht="15">
      <c r="A958" s="28">
        <v>1994</v>
      </c>
      <c r="B958" s="28">
        <v>151</v>
      </c>
      <c r="C958" s="28">
        <v>525</v>
      </c>
      <c r="D958" s="28">
        <v>70</v>
      </c>
      <c r="E958" s="28">
        <v>137</v>
      </c>
      <c r="F958" s="28">
        <v>89</v>
      </c>
      <c r="G958" s="28">
        <v>23</v>
      </c>
      <c r="H958" s="28">
        <v>7</v>
      </c>
      <c r="I958" s="28">
        <v>15</v>
      </c>
      <c r="J958" s="28">
        <v>25</v>
      </c>
      <c r="K958" s="28">
        <v>82</v>
      </c>
      <c r="L958" s="28">
        <v>4</v>
      </c>
      <c r="M958" s="28">
        <v>12</v>
      </c>
      <c r="N958" s="28">
        <v>2</v>
      </c>
      <c r="O958" s="28">
        <v>1</v>
      </c>
      <c r="P958" s="28">
        <v>5</v>
      </c>
      <c r="Q958" s="28">
        <v>4</v>
      </c>
      <c r="R958" s="28">
        <v>11</v>
      </c>
      <c r="S958" s="29">
        <f t="shared" si="250"/>
        <v>0.26095238095238094</v>
      </c>
      <c r="T958" s="29">
        <f aca="true" t="shared" si="255" ref="T958:T973">((I958*3)+(H958*2)+G958+E958)/C958</f>
        <v>0.41714285714285715</v>
      </c>
      <c r="U958" s="29">
        <f t="shared" si="251"/>
        <v>0.2936936936936937</v>
      </c>
      <c r="V958" s="42">
        <f t="shared" si="248"/>
        <v>560</v>
      </c>
      <c r="W958" s="28">
        <f t="shared" si="252"/>
        <v>219</v>
      </c>
      <c r="X958" s="30">
        <f t="shared" si="253"/>
        <v>63.39642857142857</v>
      </c>
      <c r="Y958" s="31">
        <f t="shared" si="254"/>
        <v>4.174886759581882</v>
      </c>
    </row>
    <row r="959" spans="1:25" ht="15">
      <c r="A959" s="28">
        <v>1995</v>
      </c>
      <c r="B959" s="28">
        <v>152</v>
      </c>
      <c r="C959" s="28">
        <v>569</v>
      </c>
      <c r="D959" s="28">
        <v>63</v>
      </c>
      <c r="E959" s="28">
        <v>148</v>
      </c>
      <c r="F959" s="28">
        <v>97</v>
      </c>
      <c r="G959" s="28">
        <v>21</v>
      </c>
      <c r="H959" s="28">
        <v>1</v>
      </c>
      <c r="I959" s="28">
        <v>24</v>
      </c>
      <c r="J959" s="28">
        <v>38</v>
      </c>
      <c r="K959" s="28">
        <v>63</v>
      </c>
      <c r="L959" s="28">
        <v>5</v>
      </c>
      <c r="M959" s="28">
        <v>7</v>
      </c>
      <c r="N959" s="28">
        <v>0</v>
      </c>
      <c r="O959" s="28">
        <v>7</v>
      </c>
      <c r="P959" s="28">
        <v>0</v>
      </c>
      <c r="Q959" s="28">
        <v>3</v>
      </c>
      <c r="R959" s="28">
        <v>28</v>
      </c>
      <c r="S959" s="29">
        <f t="shared" si="250"/>
        <v>0.2601054481546573</v>
      </c>
      <c r="T959" s="29">
        <f t="shared" si="255"/>
        <v>0.4270650263620387</v>
      </c>
      <c r="U959" s="29">
        <f t="shared" si="251"/>
        <v>0.31280388978930307</v>
      </c>
      <c r="V959" s="42">
        <f t="shared" si="248"/>
        <v>617</v>
      </c>
      <c r="W959" s="28">
        <f t="shared" si="252"/>
        <v>243</v>
      </c>
      <c r="X959" s="30">
        <f t="shared" si="253"/>
        <v>69.50324149108589</v>
      </c>
      <c r="Y959" s="31">
        <f t="shared" si="254"/>
        <v>4.15174230145867</v>
      </c>
    </row>
    <row r="960" spans="1:25" ht="15">
      <c r="A960" s="28">
        <v>1996</v>
      </c>
      <c r="B960" s="28">
        <v>152</v>
      </c>
      <c r="C960" s="28">
        <v>580</v>
      </c>
      <c r="D960" s="28">
        <v>62</v>
      </c>
      <c r="E960" s="28">
        <v>159</v>
      </c>
      <c r="F960" s="28">
        <v>59</v>
      </c>
      <c r="G960" s="28">
        <v>41</v>
      </c>
      <c r="H960" s="28">
        <v>3</v>
      </c>
      <c r="I960" s="28">
        <v>8</v>
      </c>
      <c r="J960" s="28">
        <v>21</v>
      </c>
      <c r="K960" s="28">
        <v>65</v>
      </c>
      <c r="L960" s="28">
        <v>7</v>
      </c>
      <c r="M960" s="28">
        <v>0</v>
      </c>
      <c r="N960" s="28">
        <v>1</v>
      </c>
      <c r="O960" s="28">
        <v>5</v>
      </c>
      <c r="P960" s="28">
        <v>0</v>
      </c>
      <c r="Q960" s="28">
        <v>3</v>
      </c>
      <c r="R960" s="28">
        <v>15</v>
      </c>
      <c r="S960" s="29">
        <f t="shared" si="250"/>
        <v>0.27413793103448275</v>
      </c>
      <c r="T960" s="29">
        <f t="shared" si="255"/>
        <v>0.39655172413793105</v>
      </c>
      <c r="U960" s="29">
        <f t="shared" si="251"/>
        <v>0.30377668308702793</v>
      </c>
      <c r="V960" s="42">
        <f t="shared" si="248"/>
        <v>609</v>
      </c>
      <c r="W960" s="28">
        <f t="shared" si="252"/>
        <v>230</v>
      </c>
      <c r="X960" s="30">
        <f t="shared" si="253"/>
        <v>66.13477832512315</v>
      </c>
      <c r="Y960" s="31">
        <f t="shared" si="254"/>
        <v>4.058270488132557</v>
      </c>
    </row>
    <row r="961" spans="1:25" ht="15">
      <c r="A961" s="28">
        <v>1997</v>
      </c>
      <c r="B961" s="28">
        <v>156</v>
      </c>
      <c r="C961" s="28">
        <v>609</v>
      </c>
      <c r="D961" s="28">
        <v>59</v>
      </c>
      <c r="E961" s="28">
        <v>153</v>
      </c>
      <c r="F961" s="28">
        <v>64</v>
      </c>
      <c r="G961" s="28">
        <v>37</v>
      </c>
      <c r="H961" s="28">
        <v>7</v>
      </c>
      <c r="I961" s="28">
        <v>9</v>
      </c>
      <c r="J961" s="28">
        <v>20</v>
      </c>
      <c r="K961" s="28">
        <v>74</v>
      </c>
      <c r="L961" s="28">
        <v>12</v>
      </c>
      <c r="M961" s="28">
        <v>3</v>
      </c>
      <c r="N961" s="28">
        <v>0</v>
      </c>
      <c r="O961" s="28">
        <v>4</v>
      </c>
      <c r="P961" s="28">
        <v>0</v>
      </c>
      <c r="Q961" s="28">
        <v>2</v>
      </c>
      <c r="R961" s="28">
        <v>21</v>
      </c>
      <c r="S961" s="29">
        <f t="shared" si="250"/>
        <v>0.2512315270935961</v>
      </c>
      <c r="T961" s="29">
        <f t="shared" si="255"/>
        <v>0.3793103448275862</v>
      </c>
      <c r="U961" s="29">
        <f t="shared" si="251"/>
        <v>0.27874015748031494</v>
      </c>
      <c r="V961" s="42">
        <f t="shared" si="248"/>
        <v>635</v>
      </c>
      <c r="W961" s="28">
        <f t="shared" si="252"/>
        <v>231</v>
      </c>
      <c r="X961" s="30">
        <f t="shared" si="253"/>
        <v>58.92132283464567</v>
      </c>
      <c r="Y961" s="31">
        <f t="shared" si="254"/>
        <v>3.321243667088587</v>
      </c>
    </row>
    <row r="962" spans="1:25" ht="15">
      <c r="A962" s="28">
        <v>1998</v>
      </c>
      <c r="B962" s="28">
        <v>158</v>
      </c>
      <c r="C962" s="28">
        <v>634</v>
      </c>
      <c r="D962" s="28">
        <v>74</v>
      </c>
      <c r="E962" s="28">
        <v>175</v>
      </c>
      <c r="F962" s="28">
        <v>102</v>
      </c>
      <c r="G962" s="28">
        <v>31</v>
      </c>
      <c r="H962" s="28">
        <v>1</v>
      </c>
      <c r="I962" s="28">
        <v>21</v>
      </c>
      <c r="J962" s="28">
        <v>26</v>
      </c>
      <c r="K962" s="28">
        <v>95</v>
      </c>
      <c r="L962" s="28">
        <v>5</v>
      </c>
      <c r="M962" s="28">
        <v>5</v>
      </c>
      <c r="N962" s="28">
        <v>2</v>
      </c>
      <c r="O962" s="28">
        <v>6</v>
      </c>
      <c r="P962" s="28">
        <v>0</v>
      </c>
      <c r="Q962" s="28">
        <v>2</v>
      </c>
      <c r="R962" s="28">
        <v>21</v>
      </c>
      <c r="S962" s="29">
        <f t="shared" si="250"/>
        <v>0.27602523659305994</v>
      </c>
      <c r="T962" s="29">
        <f t="shared" si="255"/>
        <v>0.4274447949526814</v>
      </c>
      <c r="U962" s="29">
        <f t="shared" si="251"/>
        <v>0.30988023952095806</v>
      </c>
      <c r="V962" s="42">
        <f t="shared" si="248"/>
        <v>668</v>
      </c>
      <c r="W962" s="28">
        <f t="shared" si="252"/>
        <v>271</v>
      </c>
      <c r="X962" s="30">
        <f t="shared" si="253"/>
        <v>77.94107784431138</v>
      </c>
      <c r="Y962" s="31">
        <f t="shared" si="254"/>
        <v>4.347952689661999</v>
      </c>
    </row>
    <row r="963" spans="1:25" ht="15">
      <c r="A963" s="28">
        <v>1999</v>
      </c>
      <c r="B963" s="28">
        <v>150</v>
      </c>
      <c r="C963" s="28">
        <v>593</v>
      </c>
      <c r="D963" s="28">
        <v>88</v>
      </c>
      <c r="E963" s="28">
        <v>172</v>
      </c>
      <c r="F963" s="28">
        <v>77</v>
      </c>
      <c r="G963" s="28">
        <v>48</v>
      </c>
      <c r="H963" s="28">
        <v>3</v>
      </c>
      <c r="I963" s="28">
        <v>23</v>
      </c>
      <c r="J963" s="28">
        <v>30</v>
      </c>
      <c r="K963" s="28">
        <v>111</v>
      </c>
      <c r="L963" s="28">
        <v>3</v>
      </c>
      <c r="M963" s="28">
        <v>3</v>
      </c>
      <c r="N963" s="28">
        <v>0</v>
      </c>
      <c r="O963" s="28">
        <v>3</v>
      </c>
      <c r="P963" s="28">
        <v>0</v>
      </c>
      <c r="Q963" s="28">
        <v>2</v>
      </c>
      <c r="R963" s="28">
        <v>27</v>
      </c>
      <c r="S963" s="29">
        <f t="shared" si="250"/>
        <v>0.2900505902192243</v>
      </c>
      <c r="T963" s="29">
        <f t="shared" si="255"/>
        <v>0.4974704890387858</v>
      </c>
      <c r="U963" s="29">
        <f t="shared" si="251"/>
        <v>0.32643312101910826</v>
      </c>
      <c r="V963" s="42">
        <f t="shared" si="248"/>
        <v>628</v>
      </c>
      <c r="W963" s="28">
        <f t="shared" si="252"/>
        <v>295</v>
      </c>
      <c r="X963" s="30">
        <f t="shared" si="253"/>
        <v>86.78350318471338</v>
      </c>
      <c r="Y963" s="31">
        <f t="shared" si="254"/>
        <v>5.207010191082802</v>
      </c>
    </row>
    <row r="964" spans="1:25" ht="15">
      <c r="A964" s="28">
        <v>2000</v>
      </c>
      <c r="B964" s="28">
        <v>146</v>
      </c>
      <c r="C964" s="28">
        <v>628</v>
      </c>
      <c r="D964" s="28">
        <v>101</v>
      </c>
      <c r="E964" s="28">
        <v>197</v>
      </c>
      <c r="F964" s="28">
        <v>101</v>
      </c>
      <c r="G964" s="28">
        <v>34</v>
      </c>
      <c r="H964" s="28">
        <v>2</v>
      </c>
      <c r="I964" s="28">
        <v>30</v>
      </c>
      <c r="J964" s="28">
        <v>21</v>
      </c>
      <c r="K964" s="28">
        <v>71</v>
      </c>
      <c r="L964" s="28">
        <v>6</v>
      </c>
      <c r="M964" s="28">
        <v>29</v>
      </c>
      <c r="N964" s="28">
        <v>9</v>
      </c>
      <c r="O964" s="28">
        <v>0</v>
      </c>
      <c r="P964" s="28">
        <v>0</v>
      </c>
      <c r="Q964" s="28">
        <v>3</v>
      </c>
      <c r="R964" s="28">
        <v>14</v>
      </c>
      <c r="S964" s="29">
        <f t="shared" si="250"/>
        <v>0.31369426751592355</v>
      </c>
      <c r="T964" s="29">
        <f t="shared" si="255"/>
        <v>0.517515923566879</v>
      </c>
      <c r="U964" s="29">
        <f t="shared" si="251"/>
        <v>0.3343558282208589</v>
      </c>
      <c r="V964" s="42">
        <f t="shared" si="248"/>
        <v>652</v>
      </c>
      <c r="W964" s="28">
        <f t="shared" si="252"/>
        <v>325</v>
      </c>
      <c r="X964" s="30">
        <f t="shared" si="253"/>
        <v>103.81058282208589</v>
      </c>
      <c r="Y964" s="31">
        <f t="shared" si="254"/>
        <v>6.133229182048838</v>
      </c>
    </row>
    <row r="965" spans="1:25" ht="15">
      <c r="A965" s="28">
        <v>2001</v>
      </c>
      <c r="B965" s="28">
        <v>136</v>
      </c>
      <c r="C965" s="28">
        <v>399</v>
      </c>
      <c r="D965" s="28">
        <v>76</v>
      </c>
      <c r="E965" s="28">
        <v>132</v>
      </c>
      <c r="F965" s="28">
        <v>90</v>
      </c>
      <c r="G965" s="28">
        <v>34</v>
      </c>
      <c r="H965" s="28">
        <v>6</v>
      </c>
      <c r="I965" s="28">
        <v>31</v>
      </c>
      <c r="J965" s="28">
        <v>19</v>
      </c>
      <c r="K965" s="28">
        <v>51</v>
      </c>
      <c r="L965" s="28">
        <v>2</v>
      </c>
      <c r="M965" s="28">
        <v>4</v>
      </c>
      <c r="N965" s="28">
        <v>2</v>
      </c>
      <c r="O965" s="28">
        <v>0</v>
      </c>
      <c r="P965" s="28">
        <v>0</v>
      </c>
      <c r="Q965" s="28">
        <v>2</v>
      </c>
      <c r="R965" s="28">
        <v>23</v>
      </c>
      <c r="S965" s="29">
        <f t="shared" si="250"/>
        <v>0.3308270676691729</v>
      </c>
      <c r="T965" s="29">
        <f t="shared" si="255"/>
        <v>0.6791979949874687</v>
      </c>
      <c r="U965" s="29">
        <f t="shared" si="251"/>
        <v>0.3595238095238095</v>
      </c>
      <c r="V965" s="42">
        <f t="shared" si="248"/>
        <v>420</v>
      </c>
      <c r="W965" s="28">
        <f t="shared" si="252"/>
        <v>271</v>
      </c>
      <c r="X965" s="30">
        <f t="shared" si="253"/>
        <v>83.71799999999999</v>
      </c>
      <c r="Y965" s="31">
        <f t="shared" si="254"/>
        <v>7.688387755102039</v>
      </c>
    </row>
    <row r="966" spans="1:25" ht="15">
      <c r="A966" s="28">
        <v>2002</v>
      </c>
      <c r="B966" s="28">
        <v>139</v>
      </c>
      <c r="C966" s="28">
        <v>454</v>
      </c>
      <c r="D966" s="28">
        <v>62</v>
      </c>
      <c r="E966" s="28">
        <v>124</v>
      </c>
      <c r="F966" s="28">
        <v>69</v>
      </c>
      <c r="G966" s="28">
        <v>27</v>
      </c>
      <c r="H966" s="28">
        <v>0</v>
      </c>
      <c r="I966" s="28">
        <v>19</v>
      </c>
      <c r="J966" s="28">
        <v>22</v>
      </c>
      <c r="K966" s="28">
        <v>93</v>
      </c>
      <c r="L966" s="28">
        <v>5</v>
      </c>
      <c r="M966" s="28">
        <v>11</v>
      </c>
      <c r="N966" s="28">
        <v>2</v>
      </c>
      <c r="O966" s="28">
        <v>6</v>
      </c>
      <c r="P966" s="28">
        <v>0</v>
      </c>
      <c r="Q966" s="28">
        <v>5</v>
      </c>
      <c r="R966" s="28">
        <v>19</v>
      </c>
      <c r="S966" s="29">
        <f t="shared" si="250"/>
        <v>0.27312775330396477</v>
      </c>
      <c r="T966" s="29">
        <f t="shared" si="255"/>
        <v>0.4581497797356828</v>
      </c>
      <c r="U966" s="29">
        <f t="shared" si="251"/>
        <v>0.31211498973305957</v>
      </c>
      <c r="V966" s="42">
        <f t="shared" si="248"/>
        <v>487</v>
      </c>
      <c r="W966" s="28">
        <f t="shared" si="252"/>
        <v>208</v>
      </c>
      <c r="X966" s="30">
        <f t="shared" si="253"/>
        <v>60.14702258726899</v>
      </c>
      <c r="Y966" s="31">
        <f t="shared" si="254"/>
        <v>4.5617123872366925</v>
      </c>
    </row>
    <row r="967" spans="1:25" ht="15">
      <c r="A967" s="28">
        <v>2003</v>
      </c>
      <c r="B967" s="28">
        <v>128</v>
      </c>
      <c r="C967" s="28">
        <v>431</v>
      </c>
      <c r="D967" s="28">
        <v>50</v>
      </c>
      <c r="E967" s="28">
        <v>123</v>
      </c>
      <c r="F967" s="28">
        <v>68</v>
      </c>
      <c r="G967" s="28">
        <v>28</v>
      </c>
      <c r="H967" s="28">
        <v>0</v>
      </c>
      <c r="I967" s="28">
        <v>25</v>
      </c>
      <c r="J967" s="28">
        <v>17</v>
      </c>
      <c r="K967" s="28">
        <v>80</v>
      </c>
      <c r="L967" s="28">
        <v>9</v>
      </c>
      <c r="M967" s="28">
        <v>5</v>
      </c>
      <c r="N967" s="28">
        <v>5</v>
      </c>
      <c r="O967" s="28">
        <v>0</v>
      </c>
      <c r="P967" s="28">
        <v>1</v>
      </c>
      <c r="Q967" s="28">
        <v>0</v>
      </c>
      <c r="R967" s="28">
        <v>17</v>
      </c>
      <c r="S967" s="29">
        <f t="shared" si="250"/>
        <v>0.2853828306264501</v>
      </c>
      <c r="T967" s="29">
        <f t="shared" si="255"/>
        <v>0.5243619489559165</v>
      </c>
      <c r="U967" s="29">
        <f t="shared" si="251"/>
        <v>0.3125</v>
      </c>
      <c r="V967" s="42">
        <f t="shared" si="248"/>
        <v>449</v>
      </c>
      <c r="W967" s="28">
        <f t="shared" si="252"/>
        <v>226</v>
      </c>
      <c r="X967" s="30">
        <f t="shared" si="253"/>
        <v>61.37576837416481</v>
      </c>
      <c r="Y967" s="31">
        <f t="shared" si="254"/>
        <v>5.006482616623716</v>
      </c>
    </row>
    <row r="968" spans="1:25" ht="15">
      <c r="A968" s="28">
        <v>2004</v>
      </c>
      <c r="B968" s="28">
        <v>147</v>
      </c>
      <c r="C968" s="28">
        <v>539</v>
      </c>
      <c r="D968" s="28">
        <v>76</v>
      </c>
      <c r="E968" s="28">
        <v>134</v>
      </c>
      <c r="F968" s="28">
        <v>78</v>
      </c>
      <c r="G968" s="28">
        <v>38</v>
      </c>
      <c r="H968" s="28">
        <v>4</v>
      </c>
      <c r="I968" s="28">
        <v>16</v>
      </c>
      <c r="J968" s="28">
        <v>47</v>
      </c>
      <c r="K968" s="28">
        <v>110</v>
      </c>
      <c r="L968" s="28">
        <v>10</v>
      </c>
      <c r="M968" s="28">
        <v>13</v>
      </c>
      <c r="N968" s="28">
        <v>4</v>
      </c>
      <c r="O968" s="28">
        <v>9</v>
      </c>
      <c r="P968" s="28">
        <v>4</v>
      </c>
      <c r="Q968" s="28">
        <v>2</v>
      </c>
      <c r="R968" s="28">
        <v>22</v>
      </c>
      <c r="S968" s="29">
        <f t="shared" si="250"/>
        <v>0.24860853432282004</v>
      </c>
      <c r="T968" s="29">
        <f t="shared" si="255"/>
        <v>0.4230055658627087</v>
      </c>
      <c r="U968" s="29">
        <f t="shared" si="251"/>
        <v>0.31825795644891125</v>
      </c>
      <c r="V968" s="42">
        <f t="shared" si="248"/>
        <v>601</v>
      </c>
      <c r="W968" s="28">
        <f t="shared" si="252"/>
        <v>228</v>
      </c>
      <c r="X968" s="30">
        <f t="shared" si="253"/>
        <v>68.88545757071547</v>
      </c>
      <c r="Y968" s="31">
        <f t="shared" si="254"/>
        <v>4.256080902538485</v>
      </c>
    </row>
    <row r="969" spans="1:25" ht="15">
      <c r="A969" s="28">
        <v>2005</v>
      </c>
      <c r="B969" s="28">
        <v>154</v>
      </c>
      <c r="C969" s="28">
        <v>574</v>
      </c>
      <c r="D969" s="28">
        <v>82</v>
      </c>
      <c r="E969" s="28">
        <v>187</v>
      </c>
      <c r="F969" s="28">
        <v>99</v>
      </c>
      <c r="G969" s="28">
        <v>39</v>
      </c>
      <c r="H969" s="28">
        <v>0</v>
      </c>
      <c r="I969" s="28">
        <v>27</v>
      </c>
      <c r="J969" s="28">
        <v>49</v>
      </c>
      <c r="K969" s="28">
        <v>110</v>
      </c>
      <c r="L969" s="28">
        <v>9</v>
      </c>
      <c r="M969" s="28">
        <v>5</v>
      </c>
      <c r="N969" s="28">
        <v>1</v>
      </c>
      <c r="O969" s="28">
        <v>2</v>
      </c>
      <c r="P969" s="28">
        <v>0</v>
      </c>
      <c r="Q969" s="28">
        <v>2</v>
      </c>
      <c r="R969" s="28">
        <v>21</v>
      </c>
      <c r="S969" s="29">
        <f t="shared" si="250"/>
        <v>0.32578397212543553</v>
      </c>
      <c r="T969" s="29">
        <f t="shared" si="255"/>
        <v>0.5348432055749129</v>
      </c>
      <c r="U969" s="29">
        <f t="shared" si="251"/>
        <v>0.379585326953748</v>
      </c>
      <c r="V969" s="42">
        <f t="shared" si="248"/>
        <v>627</v>
      </c>
      <c r="W969" s="28">
        <f t="shared" si="252"/>
        <v>307</v>
      </c>
      <c r="X969" s="30">
        <f t="shared" si="253"/>
        <v>111.58277511961721</v>
      </c>
      <c r="Y969" s="31">
        <f t="shared" si="254"/>
        <v>7.330255299828868</v>
      </c>
    </row>
    <row r="970" spans="1:25" ht="15">
      <c r="A970" s="28">
        <v>2006</v>
      </c>
      <c r="B970" s="28">
        <v>150</v>
      </c>
      <c r="C970" s="28">
        <v>534</v>
      </c>
      <c r="D970" s="28">
        <v>58</v>
      </c>
      <c r="E970" s="28">
        <v>125</v>
      </c>
      <c r="F970" s="41">
        <v>47</v>
      </c>
      <c r="G970" s="41">
        <v>27</v>
      </c>
      <c r="H970" s="41">
        <v>8</v>
      </c>
      <c r="I970" s="41">
        <v>10</v>
      </c>
      <c r="J970" s="41">
        <v>17</v>
      </c>
      <c r="K970" s="41">
        <v>107</v>
      </c>
      <c r="L970" s="41">
        <v>0</v>
      </c>
      <c r="M970" s="28">
        <v>7</v>
      </c>
      <c r="N970" s="28">
        <v>0</v>
      </c>
      <c r="O970" s="28">
        <v>2</v>
      </c>
      <c r="P970" s="28">
        <v>4</v>
      </c>
      <c r="Q970" s="28">
        <v>5</v>
      </c>
      <c r="R970" s="28">
        <v>18</v>
      </c>
      <c r="S970" s="29">
        <f t="shared" si="250"/>
        <v>0.2340823970037453</v>
      </c>
      <c r="T970" s="29">
        <f t="shared" si="255"/>
        <v>0.3707865168539326</v>
      </c>
      <c r="U970" s="29">
        <f t="shared" si="251"/>
        <v>0.25806451612903225</v>
      </c>
      <c r="V970" s="42">
        <f t="shared" si="248"/>
        <v>562</v>
      </c>
      <c r="W970" s="28">
        <f t="shared" si="252"/>
        <v>198</v>
      </c>
      <c r="X970" s="30">
        <f t="shared" si="253"/>
        <v>47.364341637010675</v>
      </c>
      <c r="Y970" s="31">
        <f t="shared" si="254"/>
        <v>2.9331128995396516</v>
      </c>
    </row>
    <row r="971" spans="1:25" ht="15">
      <c r="A971" s="28">
        <v>2007</v>
      </c>
      <c r="B971" s="28">
        <v>155</v>
      </c>
      <c r="C971" s="28">
        <v>546</v>
      </c>
      <c r="D971" s="28">
        <v>38</v>
      </c>
      <c r="E971" s="28">
        <v>129</v>
      </c>
      <c r="F971" s="28">
        <v>74</v>
      </c>
      <c r="G971" s="28">
        <v>24</v>
      </c>
      <c r="H971" s="28">
        <v>2</v>
      </c>
      <c r="I971" s="28">
        <v>8</v>
      </c>
      <c r="J971" s="28">
        <v>16</v>
      </c>
      <c r="K971" s="28">
        <v>114</v>
      </c>
      <c r="L971" s="28">
        <v>1</v>
      </c>
      <c r="M971" s="28">
        <v>3</v>
      </c>
      <c r="N971" s="28">
        <v>1</v>
      </c>
      <c r="O971" s="28">
        <v>0</v>
      </c>
      <c r="P971" s="28">
        <v>16</v>
      </c>
      <c r="Q971" s="28">
        <v>4</v>
      </c>
      <c r="R971" s="28">
        <v>14</v>
      </c>
      <c r="S971" s="29">
        <f t="shared" si="250"/>
        <v>0.23626373626373626</v>
      </c>
      <c r="T971" s="29">
        <f t="shared" si="255"/>
        <v>0.3315018315018315</v>
      </c>
      <c r="U971" s="29">
        <f t="shared" si="251"/>
        <v>0.25618374558303886</v>
      </c>
      <c r="V971" s="42">
        <f t="shared" si="248"/>
        <v>582</v>
      </c>
      <c r="W971" s="28">
        <f t="shared" si="252"/>
        <v>181</v>
      </c>
      <c r="X971" s="30">
        <f t="shared" si="253"/>
        <v>44.030240549828186</v>
      </c>
      <c r="Y971" s="31">
        <f t="shared" si="254"/>
        <v>2.6301249885959317</v>
      </c>
    </row>
    <row r="972" spans="1:25" ht="15">
      <c r="A972" s="42">
        <v>2008</v>
      </c>
      <c r="B972" s="42">
        <v>153</v>
      </c>
      <c r="C972" s="42">
        <v>510</v>
      </c>
      <c r="D972" s="42">
        <v>49</v>
      </c>
      <c r="E972" s="42">
        <v>120</v>
      </c>
      <c r="F972" s="42">
        <v>61</v>
      </c>
      <c r="G972" s="42">
        <v>21</v>
      </c>
      <c r="H972" s="42">
        <v>1</v>
      </c>
      <c r="I972" s="42">
        <v>17</v>
      </c>
      <c r="J972" s="42">
        <v>9</v>
      </c>
      <c r="K972" s="42">
        <v>108</v>
      </c>
      <c r="L972" s="42">
        <v>11</v>
      </c>
      <c r="M972" s="42">
        <v>3</v>
      </c>
      <c r="N972" s="42">
        <v>1</v>
      </c>
      <c r="O972" s="42">
        <v>0</v>
      </c>
      <c r="P972" s="42">
        <v>5</v>
      </c>
      <c r="Q972" s="42">
        <v>1</v>
      </c>
      <c r="R972" s="42">
        <v>13</v>
      </c>
      <c r="S972" s="46">
        <f t="shared" si="250"/>
        <v>0.23529411764705882</v>
      </c>
      <c r="T972" s="46">
        <f t="shared" si="255"/>
        <v>0.3803921568627451</v>
      </c>
      <c r="U972" s="46">
        <f t="shared" si="251"/>
        <v>0.24807692307692308</v>
      </c>
      <c r="V972" s="42">
        <f t="shared" si="248"/>
        <v>525</v>
      </c>
      <c r="W972" s="42">
        <f t="shared" si="252"/>
        <v>194</v>
      </c>
      <c r="X972" s="47">
        <f t="shared" si="253"/>
        <v>44.03295238095239</v>
      </c>
      <c r="Y972" s="48">
        <f t="shared" si="254"/>
        <v>2.899731010452962</v>
      </c>
    </row>
    <row r="973" spans="1:25" ht="15">
      <c r="A973" s="35">
        <v>2009</v>
      </c>
      <c r="B973" s="35">
        <v>97</v>
      </c>
      <c r="C973" s="35">
        <v>303</v>
      </c>
      <c r="D973" s="35">
        <v>41</v>
      </c>
      <c r="E973" s="35">
        <v>92</v>
      </c>
      <c r="F973" s="35">
        <v>35</v>
      </c>
      <c r="G973" s="35">
        <v>20</v>
      </c>
      <c r="H973" s="35">
        <v>2</v>
      </c>
      <c r="I973" s="35">
        <v>7</v>
      </c>
      <c r="J973" s="35">
        <v>19</v>
      </c>
      <c r="K973" s="35">
        <v>47</v>
      </c>
      <c r="L973" s="35">
        <v>3</v>
      </c>
      <c r="M973" s="35">
        <v>3</v>
      </c>
      <c r="N973" s="35">
        <v>1</v>
      </c>
      <c r="O973" s="35">
        <v>2</v>
      </c>
      <c r="P973" s="35">
        <v>0</v>
      </c>
      <c r="Q973" s="35">
        <v>0</v>
      </c>
      <c r="R973" s="35">
        <v>10</v>
      </c>
      <c r="S973" s="36">
        <f t="shared" si="250"/>
        <v>0.30363036303630364</v>
      </c>
      <c r="T973" s="36">
        <f t="shared" si="255"/>
        <v>0.4521452145214521</v>
      </c>
      <c r="U973" s="36">
        <f t="shared" si="251"/>
        <v>0.3487654320987654</v>
      </c>
      <c r="V973" s="35">
        <f t="shared" si="248"/>
        <v>324</v>
      </c>
      <c r="W973" s="35">
        <f t="shared" si="252"/>
        <v>137</v>
      </c>
      <c r="X973" s="37">
        <f t="shared" si="253"/>
        <v>45.339629629629634</v>
      </c>
      <c r="Y973" s="38">
        <f t="shared" si="254"/>
        <v>5.51427927927928</v>
      </c>
    </row>
    <row r="974" spans="1:25" ht="15">
      <c r="A974" s="28" t="s">
        <v>259</v>
      </c>
      <c r="B974" s="28">
        <f aca="true" t="shared" si="256" ref="B974:R974">SUM(B956:B973)</f>
        <v>2512</v>
      </c>
      <c r="C974" s="54">
        <f t="shared" si="256"/>
        <v>9044</v>
      </c>
      <c r="D974" s="28">
        <f t="shared" si="256"/>
        <v>1107</v>
      </c>
      <c r="E974" s="28">
        <f t="shared" si="256"/>
        <v>2472</v>
      </c>
      <c r="F974" s="28">
        <f t="shared" si="256"/>
        <v>1264</v>
      </c>
      <c r="G974" s="28">
        <f t="shared" si="256"/>
        <v>516</v>
      </c>
      <c r="H974" s="28">
        <f t="shared" si="256"/>
        <v>48</v>
      </c>
      <c r="I974" s="28">
        <f t="shared" si="256"/>
        <v>295</v>
      </c>
      <c r="J974" s="28">
        <f t="shared" si="256"/>
        <v>423</v>
      </c>
      <c r="K974" s="28">
        <f t="shared" si="256"/>
        <v>1480</v>
      </c>
      <c r="L974" s="28">
        <f t="shared" si="256"/>
        <v>103</v>
      </c>
      <c r="M974" s="28">
        <f t="shared" si="256"/>
        <v>113</v>
      </c>
      <c r="N974" s="28">
        <f t="shared" si="256"/>
        <v>31</v>
      </c>
      <c r="O974" s="28">
        <f t="shared" si="256"/>
        <v>47</v>
      </c>
      <c r="P974" s="28">
        <f t="shared" si="256"/>
        <v>51</v>
      </c>
      <c r="Q974" s="28">
        <f t="shared" si="256"/>
        <v>41</v>
      </c>
      <c r="R974" s="54">
        <f t="shared" si="256"/>
        <v>307</v>
      </c>
      <c r="S974" s="29">
        <f t="shared" si="250"/>
        <v>0.27333038478549315</v>
      </c>
      <c r="T974" s="29">
        <f>((I974*3)+(H974*2)+G974+E974)/C974</f>
        <v>0.4388544891640867</v>
      </c>
      <c r="U974" s="29">
        <f t="shared" si="251"/>
        <v>0.30790162218733647</v>
      </c>
      <c r="V974" s="42">
        <f t="shared" si="248"/>
        <v>9606</v>
      </c>
      <c r="W974" s="28">
        <f t="shared" si="252"/>
        <v>3969</v>
      </c>
      <c r="X974" s="30">
        <f t="shared" si="253"/>
        <v>1137.9420362273581</v>
      </c>
      <c r="Y974" s="31">
        <f t="shared" si="254"/>
        <v>4.387951296506522</v>
      </c>
    </row>
    <row r="975" spans="22:25" ht="15">
      <c r="V975" s="42"/>
      <c r="X975" s="28"/>
      <c r="Y975" s="28"/>
    </row>
    <row r="976" spans="1:25" ht="15.75">
      <c r="A976" s="32" t="s">
        <v>39</v>
      </c>
      <c r="C976" s="27">
        <v>2000</v>
      </c>
      <c r="V976" s="42"/>
      <c r="X976" s="28"/>
      <c r="Y976" s="28"/>
    </row>
    <row r="977" spans="1:25" ht="15">
      <c r="A977" s="28">
        <v>2000</v>
      </c>
      <c r="B977" s="28">
        <v>8</v>
      </c>
      <c r="C977" s="28">
        <v>15</v>
      </c>
      <c r="D977" s="28">
        <v>1</v>
      </c>
      <c r="E977" s="28">
        <v>3</v>
      </c>
      <c r="F977" s="28">
        <v>1</v>
      </c>
      <c r="G977" s="28">
        <v>1</v>
      </c>
      <c r="H977" s="28">
        <v>1</v>
      </c>
      <c r="I977" s="28">
        <v>0</v>
      </c>
      <c r="J977" s="28">
        <v>4</v>
      </c>
      <c r="K977" s="28">
        <v>4</v>
      </c>
      <c r="L977" s="28">
        <v>1</v>
      </c>
      <c r="M977" s="28">
        <v>0</v>
      </c>
      <c r="N977" s="28">
        <v>0</v>
      </c>
      <c r="O977" s="28">
        <v>0</v>
      </c>
      <c r="P977" s="28">
        <v>0</v>
      </c>
      <c r="Q977" s="28">
        <v>0</v>
      </c>
      <c r="R977" s="28">
        <v>0</v>
      </c>
      <c r="S977" s="29">
        <f>E977/C977</f>
        <v>0.2</v>
      </c>
      <c r="T977" s="29">
        <f>((I977*3)+(H977*2)+G977+E977)/C977</f>
        <v>0.4</v>
      </c>
      <c r="U977" s="29">
        <f>(E977+J977+O977)/(C977+J977+O977+Q977)</f>
        <v>0.3684210526315789</v>
      </c>
      <c r="V977" s="42">
        <f t="shared" si="248"/>
        <v>19</v>
      </c>
      <c r="W977" s="28">
        <f t="shared" si="252"/>
        <v>6</v>
      </c>
      <c r="X977" s="30">
        <f t="shared" si="253"/>
        <v>2.593684210526316</v>
      </c>
      <c r="Y977" s="31">
        <f t="shared" si="254"/>
        <v>5.835789473684211</v>
      </c>
    </row>
    <row r="978" spans="22:25" ht="15">
      <c r="V978" s="42"/>
      <c r="X978" s="28"/>
      <c r="Y978" s="28"/>
    </row>
    <row r="979" spans="1:25" ht="15.75">
      <c r="A979" s="32" t="s">
        <v>40</v>
      </c>
      <c r="C979" s="33" t="s">
        <v>41</v>
      </c>
      <c r="V979" s="42"/>
      <c r="X979" s="28"/>
      <c r="Y979" s="28"/>
    </row>
    <row r="980" spans="1:25" ht="15">
      <c r="A980" s="28">
        <v>1982</v>
      </c>
      <c r="B980" s="28">
        <v>155</v>
      </c>
      <c r="C980" s="28">
        <v>648</v>
      </c>
      <c r="D980" s="28">
        <v>77</v>
      </c>
      <c r="E980" s="28">
        <v>200</v>
      </c>
      <c r="F980" s="28">
        <v>46</v>
      </c>
      <c r="G980" s="28">
        <v>24</v>
      </c>
      <c r="H980" s="28">
        <v>6</v>
      </c>
      <c r="I980" s="28">
        <v>0</v>
      </c>
      <c r="J980" s="28">
        <v>55</v>
      </c>
      <c r="K980" s="28">
        <v>46</v>
      </c>
      <c r="L980" s="28">
        <v>6</v>
      </c>
      <c r="M980" s="28">
        <v>0</v>
      </c>
      <c r="N980" s="28">
        <v>0</v>
      </c>
      <c r="O980" s="28">
        <v>6</v>
      </c>
      <c r="P980" s="28">
        <v>5</v>
      </c>
      <c r="Q980" s="28">
        <v>2</v>
      </c>
      <c r="R980" s="28">
        <v>10</v>
      </c>
      <c r="S980" s="29">
        <f aca="true" t="shared" si="257" ref="S980:S986">E980/C980</f>
        <v>0.30864197530864196</v>
      </c>
      <c r="T980" s="29">
        <f aca="true" t="shared" si="258" ref="T980:T986">((I980*3)+(H980*2)+G980+E980)/C980</f>
        <v>0.36419753086419754</v>
      </c>
      <c r="U980" s="29">
        <f aca="true" t="shared" si="259" ref="U980:U986">(E980+J980+O980)/(C980+J980+O980+Q980)</f>
        <v>0.3670886075949367</v>
      </c>
      <c r="V980" s="42">
        <f t="shared" si="248"/>
        <v>716</v>
      </c>
      <c r="W980" s="28">
        <f t="shared" si="252"/>
        <v>236</v>
      </c>
      <c r="X980" s="30">
        <f t="shared" si="253"/>
        <v>89.5677374301676</v>
      </c>
      <c r="Y980" s="31">
        <f t="shared" si="254"/>
        <v>5.200707334654893</v>
      </c>
    </row>
    <row r="981" spans="1:25" ht="15">
      <c r="A981" s="28">
        <v>1983</v>
      </c>
      <c r="B981" s="28">
        <v>98</v>
      </c>
      <c r="C981" s="28">
        <v>187</v>
      </c>
      <c r="D981" s="28">
        <v>19</v>
      </c>
      <c r="E981" s="28">
        <v>46</v>
      </c>
      <c r="F981" s="28">
        <v>9</v>
      </c>
      <c r="G981" s="28">
        <v>7</v>
      </c>
      <c r="H981" s="28">
        <v>0</v>
      </c>
      <c r="I981" s="28">
        <v>0</v>
      </c>
      <c r="J981" s="28">
        <v>15</v>
      </c>
      <c r="K981" s="28">
        <v>17</v>
      </c>
      <c r="L981" s="28">
        <v>5</v>
      </c>
      <c r="M981" s="28">
        <v>0</v>
      </c>
      <c r="N981" s="28">
        <v>0</v>
      </c>
      <c r="O981" s="28">
        <v>4</v>
      </c>
      <c r="P981" s="28">
        <v>1</v>
      </c>
      <c r="Q981" s="28">
        <v>1</v>
      </c>
      <c r="R981" s="28">
        <v>6</v>
      </c>
      <c r="S981" s="29">
        <f t="shared" si="257"/>
        <v>0.24598930481283424</v>
      </c>
      <c r="T981" s="29">
        <f t="shared" si="258"/>
        <v>0.28342245989304815</v>
      </c>
      <c r="U981" s="29">
        <f t="shared" si="259"/>
        <v>0.3140096618357488</v>
      </c>
      <c r="V981" s="42">
        <f t="shared" si="248"/>
        <v>208</v>
      </c>
      <c r="W981" s="28">
        <f t="shared" si="252"/>
        <v>53</v>
      </c>
      <c r="X981" s="30">
        <f t="shared" si="253"/>
        <v>16.729903846153846</v>
      </c>
      <c r="Y981" s="31">
        <f t="shared" si="254"/>
        <v>3.0315933144037173</v>
      </c>
    </row>
    <row r="982" spans="1:25" ht="15">
      <c r="A982" s="28">
        <v>1984</v>
      </c>
      <c r="B982" s="28">
        <v>9</v>
      </c>
      <c r="C982" s="28">
        <v>22</v>
      </c>
      <c r="D982" s="28">
        <v>0</v>
      </c>
      <c r="E982" s="28">
        <v>4</v>
      </c>
      <c r="F982" s="28">
        <v>3</v>
      </c>
      <c r="G982" s="28">
        <v>0</v>
      </c>
      <c r="H982" s="28">
        <v>0</v>
      </c>
      <c r="I982" s="28">
        <v>0</v>
      </c>
      <c r="J982" s="28">
        <v>0</v>
      </c>
      <c r="K982" s="28">
        <v>3</v>
      </c>
      <c r="L982" s="28">
        <v>1</v>
      </c>
      <c r="M982" s="28">
        <v>0</v>
      </c>
      <c r="N982" s="28">
        <v>0</v>
      </c>
      <c r="O982" s="28">
        <v>0</v>
      </c>
      <c r="P982" s="28">
        <v>0</v>
      </c>
      <c r="Q982" s="28">
        <v>0</v>
      </c>
      <c r="R982" s="28">
        <v>2</v>
      </c>
      <c r="S982" s="29">
        <f t="shared" si="257"/>
        <v>0.18181818181818182</v>
      </c>
      <c r="T982" s="29">
        <f t="shared" si="258"/>
        <v>0.18181818181818182</v>
      </c>
      <c r="U982" s="29">
        <f t="shared" si="259"/>
        <v>0.18181818181818182</v>
      </c>
      <c r="V982" s="42">
        <f t="shared" si="248"/>
        <v>22</v>
      </c>
      <c r="W982" s="28">
        <f t="shared" si="252"/>
        <v>4</v>
      </c>
      <c r="X982" s="30">
        <f t="shared" si="253"/>
        <v>0.36363636363636365</v>
      </c>
      <c r="Y982" s="31">
        <f t="shared" si="254"/>
        <v>0.4909090909090909</v>
      </c>
    </row>
    <row r="983" spans="1:25" ht="15">
      <c r="A983" s="28">
        <v>1985</v>
      </c>
      <c r="B983" s="28">
        <v>33</v>
      </c>
      <c r="C983" s="28">
        <v>102</v>
      </c>
      <c r="D983" s="28">
        <v>16</v>
      </c>
      <c r="E983" s="28">
        <v>35</v>
      </c>
      <c r="F983" s="28">
        <v>6</v>
      </c>
      <c r="G983" s="28">
        <v>4</v>
      </c>
      <c r="H983" s="28">
        <v>0</v>
      </c>
      <c r="I983" s="28">
        <v>0</v>
      </c>
      <c r="J983" s="28">
        <v>11</v>
      </c>
      <c r="K983" s="28">
        <v>6</v>
      </c>
      <c r="L983" s="28">
        <v>0</v>
      </c>
      <c r="M983" s="28">
        <v>1</v>
      </c>
      <c r="N983" s="28">
        <v>0</v>
      </c>
      <c r="O983" s="28">
        <v>0</v>
      </c>
      <c r="P983" s="28">
        <v>0</v>
      </c>
      <c r="Q983" s="28">
        <v>0</v>
      </c>
      <c r="R983" s="28">
        <v>2</v>
      </c>
      <c r="S983" s="29">
        <f t="shared" si="257"/>
        <v>0.3431372549019608</v>
      </c>
      <c r="T983" s="29">
        <f t="shared" si="258"/>
        <v>0.38235294117647056</v>
      </c>
      <c r="U983" s="29">
        <f t="shared" si="259"/>
        <v>0.40707964601769914</v>
      </c>
      <c r="V983" s="42">
        <f t="shared" si="248"/>
        <v>113</v>
      </c>
      <c r="W983" s="28">
        <f t="shared" si="252"/>
        <v>39</v>
      </c>
      <c r="X983" s="30">
        <f t="shared" si="253"/>
        <v>16.50194690265487</v>
      </c>
      <c r="Y983" s="31">
        <f t="shared" si="254"/>
        <v>6.457283570604079</v>
      </c>
    </row>
    <row r="984" spans="1:25" ht="15">
      <c r="A984" s="28">
        <v>1986</v>
      </c>
      <c r="B984" s="28">
        <v>133</v>
      </c>
      <c r="C984" s="28">
        <v>464</v>
      </c>
      <c r="D984" s="28">
        <v>65</v>
      </c>
      <c r="E984" s="28">
        <v>130</v>
      </c>
      <c r="F984" s="28">
        <v>39</v>
      </c>
      <c r="G984" s="28">
        <v>21</v>
      </c>
      <c r="H984" s="28">
        <v>3</v>
      </c>
      <c r="I984" s="28">
        <v>2</v>
      </c>
      <c r="J984" s="28">
        <v>114</v>
      </c>
      <c r="K984" s="28">
        <v>48</v>
      </c>
      <c r="L984" s="28">
        <v>1</v>
      </c>
      <c r="M984" s="28">
        <v>11</v>
      </c>
      <c r="N984" s="28">
        <v>2</v>
      </c>
      <c r="O984" s="28">
        <v>8</v>
      </c>
      <c r="P984" s="28">
        <v>1</v>
      </c>
      <c r="Q984" s="28">
        <v>4</v>
      </c>
      <c r="R984" s="28">
        <v>3</v>
      </c>
      <c r="S984" s="29">
        <f t="shared" si="257"/>
        <v>0.2801724137931034</v>
      </c>
      <c r="T984" s="29">
        <f t="shared" si="258"/>
        <v>0.35129310344827586</v>
      </c>
      <c r="U984" s="29">
        <f t="shared" si="259"/>
        <v>0.4271186440677966</v>
      </c>
      <c r="V984" s="42">
        <f t="shared" si="248"/>
        <v>591</v>
      </c>
      <c r="W984" s="28">
        <f t="shared" si="252"/>
        <v>163</v>
      </c>
      <c r="X984" s="30">
        <f t="shared" si="253"/>
        <v>84.8576649746193</v>
      </c>
      <c r="Y984" s="31">
        <f t="shared" si="254"/>
        <v>6.660339983473026</v>
      </c>
    </row>
    <row r="985" spans="1:25" ht="15">
      <c r="A985" s="35">
        <v>1987</v>
      </c>
      <c r="B985" s="35">
        <v>4</v>
      </c>
      <c r="C985" s="35">
        <v>11</v>
      </c>
      <c r="D985" s="35">
        <v>1</v>
      </c>
      <c r="E985" s="35">
        <v>4</v>
      </c>
      <c r="F985" s="35">
        <v>0</v>
      </c>
      <c r="G985" s="35">
        <v>1</v>
      </c>
      <c r="H985" s="35">
        <v>0</v>
      </c>
      <c r="I985" s="35">
        <v>0</v>
      </c>
      <c r="J985" s="35">
        <v>2</v>
      </c>
      <c r="K985" s="35">
        <v>1</v>
      </c>
      <c r="L985" s="35">
        <v>0</v>
      </c>
      <c r="M985" s="35">
        <v>0</v>
      </c>
      <c r="N985" s="35">
        <v>0</v>
      </c>
      <c r="O985" s="35">
        <v>0</v>
      </c>
      <c r="P985" s="35">
        <v>0</v>
      </c>
      <c r="Q985" s="35">
        <v>0</v>
      </c>
      <c r="R985" s="35">
        <v>0</v>
      </c>
      <c r="S985" s="36">
        <f t="shared" si="257"/>
        <v>0.36363636363636365</v>
      </c>
      <c r="T985" s="36">
        <f t="shared" si="258"/>
        <v>0.45454545454545453</v>
      </c>
      <c r="U985" s="36">
        <f t="shared" si="259"/>
        <v>0.46153846153846156</v>
      </c>
      <c r="V985" s="35">
        <f t="shared" si="248"/>
        <v>13</v>
      </c>
      <c r="W985" s="35">
        <f t="shared" si="252"/>
        <v>5</v>
      </c>
      <c r="X985" s="37">
        <f t="shared" si="253"/>
        <v>2.5476923076923077</v>
      </c>
      <c r="Y985" s="38">
        <f t="shared" si="254"/>
        <v>9.826813186813187</v>
      </c>
    </row>
    <row r="986" spans="1:25" ht="15">
      <c r="A986" s="28" t="s">
        <v>259</v>
      </c>
      <c r="B986" s="28">
        <f>SUM(B980:B985)</f>
        <v>432</v>
      </c>
      <c r="C986" s="28">
        <f aca="true" t="shared" si="260" ref="C986:R986">SUM(C980:C985)</f>
        <v>1434</v>
      </c>
      <c r="D986" s="28">
        <f t="shared" si="260"/>
        <v>178</v>
      </c>
      <c r="E986" s="28">
        <f t="shared" si="260"/>
        <v>419</v>
      </c>
      <c r="F986" s="28">
        <f t="shared" si="260"/>
        <v>103</v>
      </c>
      <c r="G986" s="28">
        <f t="shared" si="260"/>
        <v>57</v>
      </c>
      <c r="H986" s="28">
        <f t="shared" si="260"/>
        <v>9</v>
      </c>
      <c r="I986" s="28">
        <f t="shared" si="260"/>
        <v>2</v>
      </c>
      <c r="J986" s="28">
        <f t="shared" si="260"/>
        <v>197</v>
      </c>
      <c r="K986" s="28">
        <f t="shared" si="260"/>
        <v>121</v>
      </c>
      <c r="L986" s="28">
        <f t="shared" si="260"/>
        <v>13</v>
      </c>
      <c r="M986" s="28">
        <f t="shared" si="260"/>
        <v>12</v>
      </c>
      <c r="N986" s="28">
        <f t="shared" si="260"/>
        <v>2</v>
      </c>
      <c r="O986" s="28">
        <f t="shared" si="260"/>
        <v>18</v>
      </c>
      <c r="P986" s="28">
        <f t="shared" si="260"/>
        <v>7</v>
      </c>
      <c r="Q986" s="28">
        <f t="shared" si="260"/>
        <v>7</v>
      </c>
      <c r="R986" s="28">
        <f t="shared" si="260"/>
        <v>23</v>
      </c>
      <c r="S986" s="29">
        <f t="shared" si="257"/>
        <v>0.29218967921896793</v>
      </c>
      <c r="T986" s="29">
        <f t="shared" si="258"/>
        <v>0.3486750348675035</v>
      </c>
      <c r="U986" s="29">
        <f t="shared" si="259"/>
        <v>0.3828502415458937</v>
      </c>
      <c r="V986" s="42">
        <f t="shared" si="248"/>
        <v>1663</v>
      </c>
      <c r="W986" s="28">
        <f t="shared" si="252"/>
        <v>500</v>
      </c>
      <c r="X986" s="30">
        <f t="shared" si="253"/>
        <v>208.52482260974142</v>
      </c>
      <c r="Y986" s="31">
        <f t="shared" si="254"/>
        <v>5.341717467232465</v>
      </c>
    </row>
    <row r="987" spans="22:25" ht="15">
      <c r="V987" s="42"/>
      <c r="X987" s="28"/>
      <c r="Y987" s="28"/>
    </row>
    <row r="988" spans="1:25" ht="15.75">
      <c r="A988" s="32" t="s">
        <v>42</v>
      </c>
      <c r="C988" s="27" t="s">
        <v>311</v>
      </c>
      <c r="G988" s="45" t="s">
        <v>294</v>
      </c>
      <c r="V988" s="42"/>
      <c r="X988" s="28"/>
      <c r="Y988" s="28"/>
    </row>
    <row r="989" spans="1:25" ht="15">
      <c r="A989" s="28">
        <v>1980</v>
      </c>
      <c r="B989" s="28">
        <v>125</v>
      </c>
      <c r="C989" s="28">
        <v>381</v>
      </c>
      <c r="D989" s="28">
        <v>39</v>
      </c>
      <c r="E989" s="28">
        <v>85</v>
      </c>
      <c r="F989" s="28">
        <v>26</v>
      </c>
      <c r="G989" s="28">
        <v>5</v>
      </c>
      <c r="H989" s="28">
        <v>1</v>
      </c>
      <c r="I989" s="28">
        <v>11</v>
      </c>
      <c r="J989" s="28">
        <v>7</v>
      </c>
      <c r="K989" s="28">
        <v>62</v>
      </c>
      <c r="L989" s="28">
        <v>11</v>
      </c>
      <c r="M989" s="28">
        <v>0</v>
      </c>
      <c r="N989" s="28">
        <v>0</v>
      </c>
      <c r="O989" s="28">
        <v>1</v>
      </c>
      <c r="P989" s="28">
        <v>10</v>
      </c>
      <c r="Q989" s="28">
        <v>0</v>
      </c>
      <c r="R989" s="28">
        <v>6</v>
      </c>
      <c r="S989" s="29">
        <f>E989/C989</f>
        <v>0.2230971128608924</v>
      </c>
      <c r="T989" s="29">
        <f>((I989*3)+(H989*2)+G989+E989)/C989</f>
        <v>0.32808398950131235</v>
      </c>
      <c r="U989" s="29">
        <f>(E989+J989+O989)/(C989+J989+O989+Q989)</f>
        <v>0.2390745501285347</v>
      </c>
      <c r="V989" s="42">
        <f t="shared" si="248"/>
        <v>399</v>
      </c>
      <c r="W989" s="28">
        <f t="shared" si="252"/>
        <v>125</v>
      </c>
      <c r="X989" s="30">
        <f t="shared" si="253"/>
        <v>28.843007518796995</v>
      </c>
      <c r="Y989" s="31">
        <f t="shared" si="254"/>
        <v>2.496029496818971</v>
      </c>
    </row>
    <row r="990" spans="22:25" ht="15">
      <c r="V990" s="42"/>
      <c r="X990" s="28"/>
      <c r="Y990" s="28"/>
    </row>
    <row r="991" spans="1:25" ht="15.75">
      <c r="A991" s="32" t="s">
        <v>43</v>
      </c>
      <c r="C991" s="27">
        <v>1995</v>
      </c>
      <c r="V991" s="42"/>
      <c r="X991" s="28"/>
      <c r="Y991" s="28"/>
    </row>
    <row r="992" spans="1:25" ht="15">
      <c r="A992" s="28">
        <v>1995</v>
      </c>
      <c r="B992" s="28">
        <v>98</v>
      </c>
      <c r="C992" s="28">
        <v>296</v>
      </c>
      <c r="D992" s="28">
        <v>35</v>
      </c>
      <c r="E992" s="28">
        <v>71</v>
      </c>
      <c r="F992" s="28">
        <v>46</v>
      </c>
      <c r="G992" s="28">
        <v>18</v>
      </c>
      <c r="H992" s="28">
        <v>4</v>
      </c>
      <c r="I992" s="28">
        <v>10</v>
      </c>
      <c r="J992" s="28">
        <v>23</v>
      </c>
      <c r="K992" s="28">
        <v>51</v>
      </c>
      <c r="L992" s="28">
        <v>1</v>
      </c>
      <c r="M992" s="28">
        <v>0</v>
      </c>
      <c r="N992" s="28">
        <v>0</v>
      </c>
      <c r="O992" s="28">
        <v>5</v>
      </c>
      <c r="P992" s="28">
        <v>0</v>
      </c>
      <c r="Q992" s="28">
        <v>5</v>
      </c>
      <c r="R992" s="28">
        <v>12</v>
      </c>
      <c r="S992" s="29">
        <f>E992/C992</f>
        <v>0.23986486486486486</v>
      </c>
      <c r="T992" s="29">
        <f>((I992*3)+(H992*2)+G992+E992)/C992</f>
        <v>0.42905405405405406</v>
      </c>
      <c r="U992" s="29">
        <f>(E992+J992+O992)/(C992+J992+O992+Q992)</f>
        <v>0.3009118541033435</v>
      </c>
      <c r="V992" s="42">
        <f t="shared" si="248"/>
        <v>329</v>
      </c>
      <c r="W992" s="28">
        <f t="shared" si="252"/>
        <v>127</v>
      </c>
      <c r="X992" s="30">
        <f t="shared" si="253"/>
        <v>36.196231003039514</v>
      </c>
      <c r="Y992" s="31">
        <f t="shared" si="254"/>
        <v>4.0384224672812685</v>
      </c>
    </row>
    <row r="993" spans="22:25" ht="15">
      <c r="V993" s="42"/>
      <c r="X993" s="28"/>
      <c r="Y993" s="28"/>
    </row>
    <row r="994" spans="1:25" ht="15.75">
      <c r="A994" s="32" t="s">
        <v>44</v>
      </c>
      <c r="C994" s="33" t="s">
        <v>188</v>
      </c>
      <c r="V994" s="42"/>
      <c r="X994" s="28"/>
      <c r="Y994" s="28"/>
    </row>
    <row r="995" spans="1:25" ht="15">
      <c r="A995" s="28">
        <v>1982</v>
      </c>
      <c r="B995" s="28">
        <v>106</v>
      </c>
      <c r="C995" s="28">
        <v>148</v>
      </c>
      <c r="D995" s="28">
        <v>18</v>
      </c>
      <c r="E995" s="28">
        <v>35</v>
      </c>
      <c r="F995" s="28">
        <v>13</v>
      </c>
      <c r="G995" s="28">
        <v>7</v>
      </c>
      <c r="H995" s="28">
        <v>0</v>
      </c>
      <c r="I995" s="28">
        <v>5</v>
      </c>
      <c r="J995" s="28">
        <v>11</v>
      </c>
      <c r="K995" s="28">
        <v>16</v>
      </c>
      <c r="L995" s="28">
        <v>5</v>
      </c>
      <c r="M995" s="28">
        <v>1</v>
      </c>
      <c r="N995" s="28">
        <v>0</v>
      </c>
      <c r="O995" s="28">
        <v>0</v>
      </c>
      <c r="P995" s="28">
        <v>2</v>
      </c>
      <c r="Q995" s="28">
        <v>2</v>
      </c>
      <c r="R995" s="28">
        <v>3</v>
      </c>
      <c r="S995" s="29">
        <f>E995/C995</f>
        <v>0.23648648648648649</v>
      </c>
      <c r="T995" s="29">
        <f>((I995*3)+(H995*2)+G995+E995)/C995</f>
        <v>0.38513513513513514</v>
      </c>
      <c r="U995" s="29">
        <f>(E995+J995+O995)/(C995+J995+O995+Q995)</f>
        <v>0.2857142857142857</v>
      </c>
      <c r="V995" s="42">
        <f t="shared" si="248"/>
        <v>163</v>
      </c>
      <c r="W995" s="28">
        <f t="shared" si="252"/>
        <v>57</v>
      </c>
      <c r="X995" s="30">
        <f t="shared" si="253"/>
        <v>16.47717791411043</v>
      </c>
      <c r="Y995" s="31">
        <f t="shared" si="254"/>
        <v>3.7073650306748465</v>
      </c>
    </row>
    <row r="996" spans="1:25" ht="15">
      <c r="A996" s="28">
        <v>1983</v>
      </c>
      <c r="B996" s="28">
        <v>116</v>
      </c>
      <c r="C996" s="28">
        <v>257</v>
      </c>
      <c r="D996" s="28">
        <v>20</v>
      </c>
      <c r="E996" s="28">
        <v>54</v>
      </c>
      <c r="F996" s="28">
        <v>28</v>
      </c>
      <c r="G996" s="28">
        <v>12</v>
      </c>
      <c r="H996" s="28">
        <v>1</v>
      </c>
      <c r="I996" s="28">
        <v>3</v>
      </c>
      <c r="J996" s="28">
        <v>18</v>
      </c>
      <c r="K996" s="28">
        <v>30</v>
      </c>
      <c r="L996" s="28">
        <v>7</v>
      </c>
      <c r="M996" s="28">
        <v>3</v>
      </c>
      <c r="N996" s="28">
        <v>0</v>
      </c>
      <c r="O996" s="28">
        <v>5</v>
      </c>
      <c r="P996" s="28">
        <v>6</v>
      </c>
      <c r="Q996" s="28">
        <v>0</v>
      </c>
      <c r="R996" s="28">
        <v>9</v>
      </c>
      <c r="S996" s="29">
        <f>E996/C996</f>
        <v>0.21011673151750973</v>
      </c>
      <c r="T996" s="29">
        <f>((I996*3)+(H996*2)+G996+E996)/C996</f>
        <v>0.29961089494163423</v>
      </c>
      <c r="U996" s="29">
        <f>(E996+J996+O996)/(C996+J996+O996+Q996)</f>
        <v>0.275</v>
      </c>
      <c r="V996" s="42">
        <f t="shared" si="248"/>
        <v>286</v>
      </c>
      <c r="W996" s="28">
        <f t="shared" si="252"/>
        <v>77</v>
      </c>
      <c r="X996" s="30">
        <f t="shared" si="253"/>
        <v>20.84223776223776</v>
      </c>
      <c r="Y996" s="31">
        <f t="shared" si="254"/>
        <v>2.581378071469814</v>
      </c>
    </row>
    <row r="997" spans="1:25" ht="15">
      <c r="A997" s="28">
        <v>1984</v>
      </c>
      <c r="B997" s="28">
        <v>58</v>
      </c>
      <c r="C997" s="28">
        <v>123</v>
      </c>
      <c r="D997" s="28">
        <v>15</v>
      </c>
      <c r="E997" s="28">
        <v>32</v>
      </c>
      <c r="F997" s="28">
        <v>15</v>
      </c>
      <c r="G997" s="28">
        <v>6</v>
      </c>
      <c r="H997" s="28">
        <v>0</v>
      </c>
      <c r="I997" s="28">
        <v>3</v>
      </c>
      <c r="J997" s="28">
        <v>17</v>
      </c>
      <c r="K997" s="28">
        <v>14</v>
      </c>
      <c r="L997" s="28">
        <v>1</v>
      </c>
      <c r="M997" s="28">
        <v>3</v>
      </c>
      <c r="N997" s="28">
        <v>0</v>
      </c>
      <c r="O997" s="28">
        <v>0</v>
      </c>
      <c r="P997" s="28">
        <v>0</v>
      </c>
      <c r="Q997" s="28">
        <v>0</v>
      </c>
      <c r="R997" s="28">
        <v>4</v>
      </c>
      <c r="S997" s="29">
        <f>E997/C997</f>
        <v>0.2601626016260163</v>
      </c>
      <c r="T997" s="29">
        <f>((I997*3)+(H997*2)+G997+E997)/C997</f>
        <v>0.3821138211382114</v>
      </c>
      <c r="U997" s="29">
        <f>(E997+J997+O997)/(C997+J997+O997+Q997)</f>
        <v>0.35</v>
      </c>
      <c r="V997" s="42">
        <f t="shared" si="248"/>
        <v>140</v>
      </c>
      <c r="W997" s="28">
        <f t="shared" si="252"/>
        <v>47</v>
      </c>
      <c r="X997" s="30">
        <f t="shared" si="253"/>
        <v>17.029285714285717</v>
      </c>
      <c r="Y997" s="31">
        <f t="shared" si="254"/>
        <v>4.839902255639098</v>
      </c>
    </row>
    <row r="998" spans="1:25" ht="15">
      <c r="A998" s="35">
        <v>1985</v>
      </c>
      <c r="B998" s="35">
        <v>50</v>
      </c>
      <c r="C998" s="35">
        <v>9</v>
      </c>
      <c r="D998" s="35">
        <v>2</v>
      </c>
      <c r="E998" s="35">
        <v>2</v>
      </c>
      <c r="F998" s="35">
        <v>2</v>
      </c>
      <c r="G998" s="35">
        <v>0</v>
      </c>
      <c r="H998" s="35">
        <v>0</v>
      </c>
      <c r="I998" s="35">
        <v>1</v>
      </c>
      <c r="J998" s="35">
        <v>0</v>
      </c>
      <c r="K998" s="35">
        <v>0</v>
      </c>
      <c r="L998" s="35">
        <v>0</v>
      </c>
      <c r="M998" s="35">
        <v>1</v>
      </c>
      <c r="N998" s="35">
        <v>0</v>
      </c>
      <c r="O998" s="35">
        <v>0</v>
      </c>
      <c r="P998" s="35">
        <v>0</v>
      </c>
      <c r="Q998" s="35">
        <v>0</v>
      </c>
      <c r="R998" s="35">
        <v>1</v>
      </c>
      <c r="S998" s="36">
        <f>E998/C998</f>
        <v>0.2222222222222222</v>
      </c>
      <c r="T998" s="36">
        <f>((I998*3)+(H998*2)+G998+E998)/C998</f>
        <v>0.5555555555555556</v>
      </c>
      <c r="U998" s="36">
        <f>(E998+J998+O998)/(C998+J998+O998+Q998)</f>
        <v>0.2222222222222222</v>
      </c>
      <c r="V998" s="35">
        <f t="shared" si="248"/>
        <v>9</v>
      </c>
      <c r="W998" s="35">
        <f t="shared" si="252"/>
        <v>5</v>
      </c>
      <c r="X998" s="37">
        <f t="shared" si="253"/>
        <v>0.6133333333333333</v>
      </c>
      <c r="Y998" s="38">
        <f t="shared" si="254"/>
        <v>2.07</v>
      </c>
    </row>
    <row r="999" spans="1:25" ht="15">
      <c r="A999" t="s">
        <v>259</v>
      </c>
      <c r="B999">
        <f>SUM(B995:B998)</f>
        <v>330</v>
      </c>
      <c r="C999">
        <f aca="true" t="shared" si="261" ref="C999:R999">SUM(C995:C998)</f>
        <v>537</v>
      </c>
      <c r="D999">
        <f t="shared" si="261"/>
        <v>55</v>
      </c>
      <c r="E999">
        <f t="shared" si="261"/>
        <v>123</v>
      </c>
      <c r="F999">
        <f t="shared" si="261"/>
        <v>58</v>
      </c>
      <c r="G999">
        <f t="shared" si="261"/>
        <v>25</v>
      </c>
      <c r="H999">
        <f t="shared" si="261"/>
        <v>1</v>
      </c>
      <c r="I999">
        <f t="shared" si="261"/>
        <v>12</v>
      </c>
      <c r="J999">
        <f t="shared" si="261"/>
        <v>46</v>
      </c>
      <c r="K999">
        <f t="shared" si="261"/>
        <v>60</v>
      </c>
      <c r="L999">
        <f t="shared" si="261"/>
        <v>13</v>
      </c>
      <c r="M999">
        <f t="shared" si="261"/>
        <v>8</v>
      </c>
      <c r="N999">
        <f t="shared" si="261"/>
        <v>0</v>
      </c>
      <c r="O999">
        <f t="shared" si="261"/>
        <v>5</v>
      </c>
      <c r="P999">
        <f t="shared" si="261"/>
        <v>8</v>
      </c>
      <c r="Q999">
        <f t="shared" si="261"/>
        <v>2</v>
      </c>
      <c r="R999">
        <f t="shared" si="261"/>
        <v>17</v>
      </c>
      <c r="S999" s="29">
        <f>E999/C999</f>
        <v>0.22905027932960895</v>
      </c>
      <c r="T999" s="29">
        <f>((I999*3)+(H999*2)+G999+E999)/C999</f>
        <v>0.3463687150837989</v>
      </c>
      <c r="U999" s="29">
        <f>(E999+J999+O999)/(C999+J999+O999+Q999)</f>
        <v>0.29491525423728815</v>
      </c>
      <c r="V999" s="42">
        <f t="shared" si="248"/>
        <v>598</v>
      </c>
      <c r="W999" s="28">
        <f t="shared" si="252"/>
        <v>186</v>
      </c>
      <c r="X999" s="30">
        <f t="shared" si="253"/>
        <v>54.77147157190635</v>
      </c>
      <c r="Y999" s="31">
        <f t="shared" si="254"/>
        <v>3.353355402361613</v>
      </c>
    </row>
    <row r="1000" spans="22:25" ht="15">
      <c r="V1000" s="42"/>
      <c r="X1000" s="28"/>
      <c r="Y1000" s="28"/>
    </row>
    <row r="1001" spans="1:25" ht="15.75">
      <c r="A1001" s="32" t="s">
        <v>45</v>
      </c>
      <c r="C1001" s="33" t="s">
        <v>32</v>
      </c>
      <c r="V1001" s="42"/>
      <c r="X1001" s="28"/>
      <c r="Y1001" s="28"/>
    </row>
    <row r="1002" spans="1:25" ht="15">
      <c r="A1002" s="28">
        <v>1989</v>
      </c>
      <c r="B1002" s="28">
        <v>132</v>
      </c>
      <c r="C1002" s="28">
        <v>397</v>
      </c>
      <c r="D1002" s="28">
        <v>35</v>
      </c>
      <c r="E1002" s="28">
        <v>98</v>
      </c>
      <c r="F1002" s="28">
        <v>39</v>
      </c>
      <c r="G1002" s="28">
        <v>14</v>
      </c>
      <c r="H1002" s="28">
        <v>2</v>
      </c>
      <c r="I1002" s="28">
        <v>8</v>
      </c>
      <c r="J1002" s="28">
        <v>8</v>
      </c>
      <c r="K1002" s="28">
        <v>67</v>
      </c>
      <c r="L1002" s="28">
        <v>3</v>
      </c>
      <c r="M1002" s="28">
        <v>3</v>
      </c>
      <c r="N1002" s="28">
        <v>0</v>
      </c>
      <c r="O1002" s="28">
        <v>1</v>
      </c>
      <c r="P1002" s="28">
        <v>2</v>
      </c>
      <c r="Q1002" s="28">
        <v>4</v>
      </c>
      <c r="R1002" s="28">
        <v>11</v>
      </c>
      <c r="S1002" s="29">
        <f>E1002/C1002</f>
        <v>0.24685138539042822</v>
      </c>
      <c r="T1002" s="29">
        <f>((I1002*3)+(H1002*2)+G1002+E1002)/C1002</f>
        <v>0.3526448362720403</v>
      </c>
      <c r="U1002" s="29">
        <f>(E1002+J1002+O1002)/(C1002+J1002+O1002+Q1002)</f>
        <v>0.26097560975609757</v>
      </c>
      <c r="V1002" s="42">
        <f t="shared" si="248"/>
        <v>412</v>
      </c>
      <c r="W1002" s="28">
        <f t="shared" si="252"/>
        <v>140</v>
      </c>
      <c r="X1002" s="30">
        <f t="shared" si="253"/>
        <v>34.25708737864078</v>
      </c>
      <c r="Y1002" s="31">
        <f t="shared" si="254"/>
        <v>2.927029617795257</v>
      </c>
    </row>
    <row r="1003" spans="1:25" ht="15">
      <c r="A1003" s="28">
        <v>1990</v>
      </c>
      <c r="B1003" s="28">
        <v>105</v>
      </c>
      <c r="C1003" s="28">
        <v>305</v>
      </c>
      <c r="D1003" s="28">
        <v>30</v>
      </c>
      <c r="E1003" s="28">
        <v>94</v>
      </c>
      <c r="F1003" s="28">
        <v>36</v>
      </c>
      <c r="G1003" s="28">
        <v>11</v>
      </c>
      <c r="H1003" s="28">
        <v>3</v>
      </c>
      <c r="I1003" s="28">
        <v>11</v>
      </c>
      <c r="J1003" s="28">
        <v>12</v>
      </c>
      <c r="K1003" s="28">
        <v>46</v>
      </c>
      <c r="L1003" s="28">
        <v>14</v>
      </c>
      <c r="M1003" s="28">
        <v>0</v>
      </c>
      <c r="N1003" s="28">
        <v>1</v>
      </c>
      <c r="O1003" s="28">
        <v>1</v>
      </c>
      <c r="P1003" s="28">
        <v>9</v>
      </c>
      <c r="Q1003" s="28">
        <v>0</v>
      </c>
      <c r="R1003" s="28">
        <v>9</v>
      </c>
      <c r="S1003" s="29">
        <f>E1003/C1003</f>
        <v>0.3081967213114754</v>
      </c>
      <c r="T1003" s="29">
        <f>((I1003*3)+(H1003*2)+G1003+E1003)/C1003</f>
        <v>0.4721311475409836</v>
      </c>
      <c r="U1003" s="29">
        <f>(E1003+J1003+O1003)/(C1003+J1003+O1003+Q1003)</f>
        <v>0.33647798742138363</v>
      </c>
      <c r="V1003" s="42">
        <f t="shared" si="248"/>
        <v>327</v>
      </c>
      <c r="W1003" s="28">
        <f t="shared" si="252"/>
        <v>144</v>
      </c>
      <c r="X1003" s="30">
        <f t="shared" si="253"/>
        <v>45.106483180428135</v>
      </c>
      <c r="Y1003" s="31">
        <f t="shared" si="254"/>
        <v>5.295108895093738</v>
      </c>
    </row>
    <row r="1004" spans="1:25" ht="15">
      <c r="A1004" s="28">
        <v>1991</v>
      </c>
      <c r="B1004" s="28">
        <v>85</v>
      </c>
      <c r="C1004" s="28">
        <v>287</v>
      </c>
      <c r="D1004" s="28">
        <v>26</v>
      </c>
      <c r="E1004" s="28">
        <v>72</v>
      </c>
      <c r="F1004" s="28">
        <v>30</v>
      </c>
      <c r="G1004" s="28">
        <v>6</v>
      </c>
      <c r="H1004" s="28">
        <v>4</v>
      </c>
      <c r="I1004" s="28">
        <v>6</v>
      </c>
      <c r="J1004" s="28">
        <v>9</v>
      </c>
      <c r="K1004" s="28">
        <v>40</v>
      </c>
      <c r="L1004" s="28">
        <v>11</v>
      </c>
      <c r="M1004" s="28">
        <v>0</v>
      </c>
      <c r="N1004" s="28">
        <v>0</v>
      </c>
      <c r="O1004" s="28">
        <v>4</v>
      </c>
      <c r="P1004" s="28">
        <v>0</v>
      </c>
      <c r="Q1004" s="28">
        <v>1</v>
      </c>
      <c r="R1004" s="28">
        <v>8</v>
      </c>
      <c r="S1004" s="29">
        <f>E1004/C1004</f>
        <v>0.2508710801393728</v>
      </c>
      <c r="T1004" s="29">
        <f>((I1004*3)+(H1004*2)+G1004+E1004)/C1004</f>
        <v>0.3623693379790941</v>
      </c>
      <c r="U1004" s="29">
        <f>(E1004+J1004+O1004)/(C1004+J1004+O1004+Q1004)</f>
        <v>0.2823920265780731</v>
      </c>
      <c r="V1004" s="42">
        <f t="shared" si="248"/>
        <v>301</v>
      </c>
      <c r="W1004" s="28">
        <f t="shared" si="252"/>
        <v>104</v>
      </c>
      <c r="X1004" s="30">
        <f t="shared" si="253"/>
        <v>27.602325581395352</v>
      </c>
      <c r="Y1004" s="31">
        <f t="shared" si="254"/>
        <v>3.3270660299003327</v>
      </c>
    </row>
    <row r="1005" spans="1:25" ht="15">
      <c r="A1005" s="35">
        <v>1992</v>
      </c>
      <c r="B1005" s="35">
        <v>64</v>
      </c>
      <c r="C1005" s="35">
        <v>194</v>
      </c>
      <c r="D1005" s="35">
        <v>19</v>
      </c>
      <c r="E1005" s="35">
        <v>52</v>
      </c>
      <c r="F1005" s="35">
        <v>37</v>
      </c>
      <c r="G1005" s="35">
        <v>9</v>
      </c>
      <c r="H1005" s="35">
        <v>2</v>
      </c>
      <c r="I1005" s="35">
        <v>11</v>
      </c>
      <c r="J1005" s="35">
        <v>5</v>
      </c>
      <c r="K1005" s="35">
        <v>30</v>
      </c>
      <c r="L1005" s="35">
        <v>7</v>
      </c>
      <c r="M1005" s="35">
        <v>0</v>
      </c>
      <c r="N1005" s="35">
        <v>0</v>
      </c>
      <c r="O1005" s="35">
        <v>3</v>
      </c>
      <c r="P1005" s="35">
        <v>0</v>
      </c>
      <c r="Q1005" s="35">
        <v>2</v>
      </c>
      <c r="R1005" s="35">
        <v>2</v>
      </c>
      <c r="S1005" s="36">
        <f>E1005/C1005</f>
        <v>0.26804123711340205</v>
      </c>
      <c r="T1005" s="36">
        <f>((I1005*3)+(H1005*2)+G1005+E1005)/C1005</f>
        <v>0.5051546391752577</v>
      </c>
      <c r="U1005" s="36">
        <f>(E1005+J1005+O1005)/(C1005+J1005+O1005+Q1005)</f>
        <v>0.29411764705882354</v>
      </c>
      <c r="V1005" s="35">
        <f t="shared" si="248"/>
        <v>204</v>
      </c>
      <c r="W1005" s="35">
        <f t="shared" si="252"/>
        <v>98</v>
      </c>
      <c r="X1005" s="37">
        <f t="shared" si="253"/>
        <v>28.749803921568628</v>
      </c>
      <c r="Y1005" s="38">
        <f t="shared" si="254"/>
        <v>5.316744560838034</v>
      </c>
    </row>
    <row r="1006" spans="1:25" ht="15">
      <c r="A1006" t="s">
        <v>259</v>
      </c>
      <c r="B1006">
        <f>SUM(B1002:B1005)</f>
        <v>386</v>
      </c>
      <c r="C1006">
        <f aca="true" t="shared" si="262" ref="C1006:R1006">SUM(C1002:C1005)</f>
        <v>1183</v>
      </c>
      <c r="D1006">
        <f t="shared" si="262"/>
        <v>110</v>
      </c>
      <c r="E1006">
        <f t="shared" si="262"/>
        <v>316</v>
      </c>
      <c r="F1006">
        <f t="shared" si="262"/>
        <v>142</v>
      </c>
      <c r="G1006">
        <f t="shared" si="262"/>
        <v>40</v>
      </c>
      <c r="H1006">
        <f t="shared" si="262"/>
        <v>11</v>
      </c>
      <c r="I1006">
        <f t="shared" si="262"/>
        <v>36</v>
      </c>
      <c r="J1006">
        <f t="shared" si="262"/>
        <v>34</v>
      </c>
      <c r="K1006">
        <f t="shared" si="262"/>
        <v>183</v>
      </c>
      <c r="L1006">
        <f t="shared" si="262"/>
        <v>35</v>
      </c>
      <c r="M1006">
        <f t="shared" si="262"/>
        <v>3</v>
      </c>
      <c r="N1006">
        <f t="shared" si="262"/>
        <v>1</v>
      </c>
      <c r="O1006">
        <f t="shared" si="262"/>
        <v>9</v>
      </c>
      <c r="P1006">
        <f t="shared" si="262"/>
        <v>11</v>
      </c>
      <c r="Q1006">
        <f t="shared" si="262"/>
        <v>7</v>
      </c>
      <c r="R1006">
        <f t="shared" si="262"/>
        <v>30</v>
      </c>
      <c r="S1006" s="29">
        <f>E1006/C1006</f>
        <v>0.26711749788672867</v>
      </c>
      <c r="T1006" s="29">
        <f>((I1006*3)+(H1006*2)+G1006+E1006)/C1006</f>
        <v>0.41081994928148774</v>
      </c>
      <c r="U1006" s="29">
        <f>(E1006+J1006+O1006)/(C1006+J1006+O1006+Q1006)</f>
        <v>0.2911597729115977</v>
      </c>
      <c r="V1006" s="42">
        <f t="shared" si="248"/>
        <v>1244</v>
      </c>
      <c r="W1006" s="28">
        <f t="shared" si="252"/>
        <v>486</v>
      </c>
      <c r="X1006" s="30">
        <f t="shared" si="253"/>
        <v>133.96848874598072</v>
      </c>
      <c r="Y1006" s="31">
        <f t="shared" si="254"/>
        <v>3.9488528342155886</v>
      </c>
    </row>
    <row r="1007" spans="22:25" ht="15">
      <c r="V1007" s="42"/>
      <c r="X1007" s="28"/>
      <c r="Y1007" s="28"/>
    </row>
    <row r="1008" spans="1:25" ht="15.75">
      <c r="A1008" s="32" t="s">
        <v>46</v>
      </c>
      <c r="C1008" s="33" t="s">
        <v>8</v>
      </c>
      <c r="V1008" s="42"/>
      <c r="X1008" s="28"/>
      <c r="Y1008" s="28"/>
    </row>
    <row r="1009" spans="1:25" ht="15">
      <c r="A1009" s="28">
        <v>2002</v>
      </c>
      <c r="B1009" s="28">
        <v>25</v>
      </c>
      <c r="C1009" s="28">
        <v>17</v>
      </c>
      <c r="D1009" s="28">
        <v>1</v>
      </c>
      <c r="E1009" s="28">
        <v>4</v>
      </c>
      <c r="F1009" s="28">
        <v>0</v>
      </c>
      <c r="G1009" s="28">
        <v>0</v>
      </c>
      <c r="H1009" s="28">
        <v>0</v>
      </c>
      <c r="I1009" s="28">
        <v>0</v>
      </c>
      <c r="J1009" s="28">
        <v>2</v>
      </c>
      <c r="K1009" s="28">
        <v>4</v>
      </c>
      <c r="L1009" s="28">
        <v>0</v>
      </c>
      <c r="M1009" s="28">
        <v>0</v>
      </c>
      <c r="N1009" s="28">
        <v>0</v>
      </c>
      <c r="O1009" s="28">
        <v>0</v>
      </c>
      <c r="P1009" s="28">
        <v>0</v>
      </c>
      <c r="Q1009" s="28">
        <v>0</v>
      </c>
      <c r="R1009" s="28">
        <v>3</v>
      </c>
      <c r="S1009" s="29">
        <f>E1009/C1009</f>
        <v>0.23529411764705882</v>
      </c>
      <c r="T1009" s="29">
        <f>((I1009*3)+(H1009*2)+G1009+E1009)/C1009</f>
        <v>0.23529411764705882</v>
      </c>
      <c r="U1009" s="29">
        <f>(E1009+J1009+O1009)/(C1009+J1009+O1009+Q1009)</f>
        <v>0.3157894736842105</v>
      </c>
      <c r="V1009" s="42">
        <f t="shared" si="248"/>
        <v>19</v>
      </c>
      <c r="W1009" s="28">
        <f t="shared" si="252"/>
        <v>4</v>
      </c>
      <c r="X1009" s="30">
        <f t="shared" si="253"/>
        <v>0.7136842105263157</v>
      </c>
      <c r="Y1009" s="31">
        <f t="shared" si="254"/>
        <v>1.2043421052631578</v>
      </c>
    </row>
    <row r="1010" spans="1:25" ht="15">
      <c r="A1010" s="28">
        <v>2003</v>
      </c>
      <c r="B1010" s="28">
        <v>111</v>
      </c>
      <c r="C1010" s="28">
        <v>275</v>
      </c>
      <c r="D1010" s="28">
        <v>29</v>
      </c>
      <c r="E1010" s="28">
        <v>52</v>
      </c>
      <c r="F1010" s="28">
        <v>28</v>
      </c>
      <c r="G1010" s="28">
        <v>8</v>
      </c>
      <c r="H1010" s="28">
        <v>0</v>
      </c>
      <c r="I1010" s="28">
        <v>8</v>
      </c>
      <c r="J1010" s="28">
        <v>28</v>
      </c>
      <c r="K1010" s="28">
        <v>116</v>
      </c>
      <c r="L1010" s="28">
        <v>8</v>
      </c>
      <c r="M1010" s="28">
        <v>2</v>
      </c>
      <c r="N1010" s="28">
        <v>1</v>
      </c>
      <c r="O1010" s="28">
        <v>1</v>
      </c>
      <c r="P1010" s="28">
        <v>0</v>
      </c>
      <c r="Q1010" s="28">
        <v>0</v>
      </c>
      <c r="R1010" s="28">
        <v>3</v>
      </c>
      <c r="S1010" s="29">
        <f>E1010/C1010</f>
        <v>0.1890909090909091</v>
      </c>
      <c r="T1010" s="29">
        <f>((I1010*3)+(H1010*2)+G1010+E1010)/C1010</f>
        <v>0.3054545454545455</v>
      </c>
      <c r="U1010" s="29">
        <f>(E1010+J1010+O1010)/(C1010+J1010+O1010+Q1010)</f>
        <v>0.26644736842105265</v>
      </c>
      <c r="V1010" s="42">
        <f t="shared" si="248"/>
        <v>304</v>
      </c>
      <c r="W1010" s="28">
        <f t="shared" si="252"/>
        <v>84</v>
      </c>
      <c r="X1010" s="30">
        <f t="shared" si="253"/>
        <v>23.44953947368421</v>
      </c>
      <c r="Y1010" s="31">
        <f t="shared" si="254"/>
        <v>2.7891522722003246</v>
      </c>
    </row>
    <row r="1011" spans="1:25" ht="15">
      <c r="A1011" s="35">
        <v>2004</v>
      </c>
      <c r="B1011" s="35">
        <v>55</v>
      </c>
      <c r="C1011" s="35">
        <v>138</v>
      </c>
      <c r="D1011" s="35">
        <v>12</v>
      </c>
      <c r="E1011" s="35">
        <v>24</v>
      </c>
      <c r="F1011" s="35">
        <v>22</v>
      </c>
      <c r="G1011" s="35">
        <v>10</v>
      </c>
      <c r="H1011" s="35">
        <v>0</v>
      </c>
      <c r="I1011" s="35">
        <v>5</v>
      </c>
      <c r="J1011" s="35">
        <v>13</v>
      </c>
      <c r="K1011" s="35">
        <v>48</v>
      </c>
      <c r="L1011" s="35">
        <v>5</v>
      </c>
      <c r="M1011" s="35">
        <v>0</v>
      </c>
      <c r="N1011" s="35">
        <v>0</v>
      </c>
      <c r="O1011" s="35">
        <v>3</v>
      </c>
      <c r="P1011" s="35">
        <v>0</v>
      </c>
      <c r="Q1011" s="35">
        <v>2</v>
      </c>
      <c r="R1011" s="35">
        <v>4</v>
      </c>
      <c r="S1011" s="36">
        <f>E1011/C1011</f>
        <v>0.17391304347826086</v>
      </c>
      <c r="T1011" s="36">
        <f>((I1011*3)+(H1011*2)+G1011+E1011)/C1011</f>
        <v>0.35507246376811596</v>
      </c>
      <c r="U1011" s="36">
        <f>(E1011+J1011+O1011)/(C1011+J1011+O1011+Q1011)</f>
        <v>0.2564102564102564</v>
      </c>
      <c r="V1011" s="35">
        <f>(C1011+J1011+O1011+P1011+Q1011)</f>
        <v>156</v>
      </c>
      <c r="W1011" s="35">
        <f t="shared" si="252"/>
        <v>49</v>
      </c>
      <c r="X1011" s="37">
        <f t="shared" si="253"/>
        <v>12.507692307692308</v>
      </c>
      <c r="Y1011" s="38">
        <f t="shared" si="254"/>
        <v>2.814230769230769</v>
      </c>
    </row>
    <row r="1012" spans="1:25" ht="15">
      <c r="A1012" t="s">
        <v>259</v>
      </c>
      <c r="B1012">
        <f>SUM(B1009:B1011)</f>
        <v>191</v>
      </c>
      <c r="C1012">
        <f aca="true" t="shared" si="263" ref="C1012:R1012">SUM(C1009:C1011)</f>
        <v>430</v>
      </c>
      <c r="D1012">
        <f t="shared" si="263"/>
        <v>42</v>
      </c>
      <c r="E1012">
        <f t="shared" si="263"/>
        <v>80</v>
      </c>
      <c r="F1012">
        <f t="shared" si="263"/>
        <v>50</v>
      </c>
      <c r="G1012">
        <f t="shared" si="263"/>
        <v>18</v>
      </c>
      <c r="H1012">
        <f t="shared" si="263"/>
        <v>0</v>
      </c>
      <c r="I1012">
        <f t="shared" si="263"/>
        <v>13</v>
      </c>
      <c r="J1012">
        <f t="shared" si="263"/>
        <v>43</v>
      </c>
      <c r="K1012">
        <f t="shared" si="263"/>
        <v>168</v>
      </c>
      <c r="L1012">
        <f t="shared" si="263"/>
        <v>13</v>
      </c>
      <c r="M1012">
        <f t="shared" si="263"/>
        <v>2</v>
      </c>
      <c r="N1012">
        <f t="shared" si="263"/>
        <v>1</v>
      </c>
      <c r="O1012">
        <f t="shared" si="263"/>
        <v>4</v>
      </c>
      <c r="P1012">
        <f t="shared" si="263"/>
        <v>0</v>
      </c>
      <c r="Q1012">
        <f t="shared" si="263"/>
        <v>2</v>
      </c>
      <c r="R1012">
        <f t="shared" si="263"/>
        <v>10</v>
      </c>
      <c r="S1012" s="29">
        <f>E1012/C1012</f>
        <v>0.18604651162790697</v>
      </c>
      <c r="T1012" s="29">
        <f>((I1012*3)+(H1012*2)+G1012+E1012)/C1012</f>
        <v>0.3186046511627907</v>
      </c>
      <c r="U1012" s="29">
        <f>(E1012+J1012+O1012)/(C1012+J1012+O1012+Q1012)</f>
        <v>0.2651356993736952</v>
      </c>
      <c r="V1012" s="42">
        <f>(C1012+J1012+O1012+P1012+Q1012)</f>
        <v>479</v>
      </c>
      <c r="W1012" s="28">
        <f t="shared" si="252"/>
        <v>137</v>
      </c>
      <c r="X1012" s="30">
        <f t="shared" si="253"/>
        <v>36.64050104384134</v>
      </c>
      <c r="Y1012" s="31">
        <f t="shared" si="254"/>
        <v>2.7253265239220834</v>
      </c>
    </row>
    <row r="1013" spans="22:25" ht="12.75">
      <c r="V1013"/>
      <c r="W1013"/>
      <c r="X1013"/>
      <c r="Y1013"/>
    </row>
    <row r="1014" spans="1:25" ht="15.75">
      <c r="A1014" s="32" t="s">
        <v>47</v>
      </c>
      <c r="C1014" s="27">
        <v>1980</v>
      </c>
      <c r="V1014"/>
      <c r="W1014"/>
      <c r="X1014"/>
      <c r="Y1014"/>
    </row>
    <row r="1015" spans="1:25" ht="15">
      <c r="A1015" s="28">
        <v>1980</v>
      </c>
      <c r="B1015" s="28"/>
      <c r="C1015" s="28"/>
      <c r="D1015" s="28"/>
      <c r="E1015" s="28"/>
      <c r="F1015" s="28" t="s">
        <v>151</v>
      </c>
      <c r="G1015" s="28"/>
      <c r="H1015" s="28"/>
      <c r="I1015" s="28"/>
      <c r="J1015" s="28"/>
      <c r="K1015" s="28"/>
      <c r="L1015" s="28"/>
      <c r="M1015" s="28"/>
      <c r="N1015" s="28"/>
      <c r="O1015" s="28"/>
      <c r="P1015" s="28"/>
      <c r="Q1015" s="28"/>
      <c r="R1015" s="28"/>
      <c r="S1015" s="29">
        <f>E1014/C1014</f>
        <v>0</v>
      </c>
      <c r="T1015" s="29">
        <f>((I1014*3)+(H1014*2)+G1014+E1014)/C1014</f>
        <v>0</v>
      </c>
      <c r="U1015" s="29">
        <f>(E1014+J1014+O1014)/(C1014+J1014+O1014+Q1014)</f>
        <v>0</v>
      </c>
      <c r="V1015"/>
      <c r="W1015"/>
      <c r="X1015"/>
      <c r="Y1015"/>
    </row>
    <row r="1016" spans="22:25" ht="12.75">
      <c r="V1016"/>
      <c r="W1016"/>
      <c r="X1016"/>
      <c r="Y1016"/>
    </row>
    <row r="1017" spans="1:25" ht="15.75">
      <c r="A1017" s="32" t="s">
        <v>48</v>
      </c>
      <c r="C1017" s="27">
        <v>2010</v>
      </c>
      <c r="V1017"/>
      <c r="W1017"/>
      <c r="X1017"/>
      <c r="Y1017"/>
    </row>
    <row r="1018" spans="1:25" ht="15">
      <c r="A1018" s="28">
        <v>2010</v>
      </c>
      <c r="B1018" s="28">
        <v>94</v>
      </c>
      <c r="C1018" s="28">
        <v>290</v>
      </c>
      <c r="D1018" s="28">
        <v>33</v>
      </c>
      <c r="E1018" s="28">
        <v>83</v>
      </c>
      <c r="F1018" s="28">
        <v>31</v>
      </c>
      <c r="G1018" s="28">
        <v>16</v>
      </c>
      <c r="H1018" s="28">
        <v>2</v>
      </c>
      <c r="I1018" s="28">
        <v>4</v>
      </c>
      <c r="J1018" s="28">
        <v>13</v>
      </c>
      <c r="K1018" s="28">
        <v>44</v>
      </c>
      <c r="L1018" s="28">
        <v>5</v>
      </c>
      <c r="M1018" s="28">
        <v>0</v>
      </c>
      <c r="N1018" s="28">
        <v>0</v>
      </c>
      <c r="O1018" s="28">
        <v>3</v>
      </c>
      <c r="P1018" s="28">
        <v>1</v>
      </c>
      <c r="Q1018" s="28">
        <v>2</v>
      </c>
      <c r="R1018" s="28">
        <v>13</v>
      </c>
      <c r="S1018" s="29">
        <f>E1018/C1018</f>
        <v>0.28620689655172415</v>
      </c>
      <c r="T1018" s="29">
        <f>((I1018*3)+(H1018*2)+G1018+E1018)/C1018</f>
        <v>0.39655172413793105</v>
      </c>
      <c r="U1018" s="29">
        <f>(E1018+J1018+O1018)/(C1018+J1018+O1018+Q1018)</f>
        <v>0.32142857142857145</v>
      </c>
      <c r="V1018" s="42">
        <f>(C1018+J1018+O1018+P1018+Q1018)</f>
        <v>309</v>
      </c>
      <c r="W1018" s="28">
        <f>E1018+G1018+(H1018*2)+(I1018*3)</f>
        <v>115</v>
      </c>
      <c r="X1018" s="30">
        <f>((E1018+J1018+O1018-N1018-R1018)*(W1018+(0.26*(J1018+O1018)+(0.52*(P1018+Q1018+M1018))))/(C1018+J1018+O1018+P1018+Q1018))</f>
        <v>33.598446601941745</v>
      </c>
      <c r="Y1018" s="31">
        <f>(((X1018*(3*1458))/162)/(C1018-E1018+P1018+Q1018+N1018+R1018))</f>
        <v>4.067973355392049</v>
      </c>
    </row>
    <row r="1019" spans="1:25" ht="15">
      <c r="A1019" s="28"/>
      <c r="B1019" s="28"/>
      <c r="C1019" s="28"/>
      <c r="D1019" s="28"/>
      <c r="E1019" s="28"/>
      <c r="F1019" s="28"/>
      <c r="G1019" s="28"/>
      <c r="H1019" s="28"/>
      <c r="I1019" s="28"/>
      <c r="J1019" s="28"/>
      <c r="K1019" s="28"/>
      <c r="L1019" s="28"/>
      <c r="M1019" s="28"/>
      <c r="N1019" s="28"/>
      <c r="O1019" s="28"/>
      <c r="P1019" s="28"/>
      <c r="Q1019" s="28"/>
      <c r="R1019" s="28"/>
      <c r="V1019"/>
      <c r="W1019"/>
      <c r="X1019"/>
      <c r="Y1019"/>
    </row>
    <row r="1020" spans="1:25" ht="15.75">
      <c r="A1020" s="6" t="s">
        <v>49</v>
      </c>
      <c r="B1020" s="28"/>
      <c r="C1020" s="40" t="s">
        <v>258</v>
      </c>
      <c r="D1020" s="28"/>
      <c r="E1020" s="28"/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  <c r="P1020" s="28"/>
      <c r="Q1020" s="28"/>
      <c r="R1020" s="28"/>
      <c r="V1020"/>
      <c r="W1020"/>
      <c r="X1020"/>
      <c r="Y1020"/>
    </row>
    <row r="1021" spans="1:25" ht="15">
      <c r="A1021" s="28">
        <v>2012</v>
      </c>
      <c r="B1021" s="28">
        <v>105</v>
      </c>
      <c r="C1021" s="28">
        <v>206</v>
      </c>
      <c r="D1021" s="28">
        <v>23</v>
      </c>
      <c r="E1021" s="28">
        <v>60</v>
      </c>
      <c r="F1021" s="28">
        <v>20</v>
      </c>
      <c r="G1021" s="28">
        <v>22</v>
      </c>
      <c r="H1021" s="28">
        <v>0</v>
      </c>
      <c r="I1021" s="28">
        <v>5</v>
      </c>
      <c r="J1021" s="28">
        <v>15</v>
      </c>
      <c r="K1021" s="28">
        <v>35</v>
      </c>
      <c r="L1021" s="28">
        <v>6</v>
      </c>
      <c r="M1021" s="28">
        <v>0</v>
      </c>
      <c r="N1021" s="28">
        <v>1</v>
      </c>
      <c r="O1021" s="28">
        <v>0</v>
      </c>
      <c r="P1021" s="28">
        <v>2</v>
      </c>
      <c r="Q1021" s="28">
        <v>0</v>
      </c>
      <c r="R1021" s="28">
        <v>4</v>
      </c>
      <c r="S1021" s="29">
        <f>E1021/C1021</f>
        <v>0.2912621359223301</v>
      </c>
      <c r="T1021" s="29">
        <f>((I1021*3)+(H1021*2)+G1021+E1021)/C1021</f>
        <v>0.470873786407767</v>
      </c>
      <c r="U1021" s="29">
        <f>(E1021+J1021+O1021)/(C1021+J1021+O1021+Q1021)</f>
        <v>0.3393665158371041</v>
      </c>
      <c r="V1021" s="42">
        <f>(C1021+J1021+O1021+P1021+Q1021)</f>
        <v>223</v>
      </c>
      <c r="W1021" s="28">
        <f>E1021+G1021+(H1021*2)+(I1021*3)</f>
        <v>97</v>
      </c>
      <c r="X1021" s="30">
        <f>((E1021+J1021+O1021-N1021-R1021)*(W1021+(0.26*(J1021+O1021)+(0.52*(P1021+Q1021+M1021))))/(C1021+J1021+O1021+P1021+Q1021))</f>
        <v>31.999103139013453</v>
      </c>
      <c r="Y1021" s="31">
        <f>(((X1021*(3*1458))/162)/(C1021-E1021+P1021+Q1021+N1021+R1021))</f>
        <v>5.64690055394355</v>
      </c>
    </row>
    <row r="1022" spans="1:25" ht="15">
      <c r="A1022" s="35">
        <v>2013</v>
      </c>
      <c r="B1022" s="35">
        <v>161</v>
      </c>
      <c r="C1022" s="35">
        <v>653</v>
      </c>
      <c r="D1022" s="35">
        <v>97</v>
      </c>
      <c r="E1022" s="35">
        <v>175</v>
      </c>
      <c r="F1022" s="35">
        <v>84</v>
      </c>
      <c r="G1022" s="35">
        <v>49</v>
      </c>
      <c r="H1022" s="35">
        <v>1</v>
      </c>
      <c r="I1022" s="35">
        <v>18</v>
      </c>
      <c r="J1022" s="35">
        <v>52</v>
      </c>
      <c r="K1022" s="35">
        <v>132</v>
      </c>
      <c r="L1022" s="35">
        <v>13</v>
      </c>
      <c r="M1022" s="35">
        <v>9</v>
      </c>
      <c r="N1022" s="35">
        <v>4</v>
      </c>
      <c r="O1022" s="35">
        <v>9</v>
      </c>
      <c r="P1022" s="35">
        <v>1</v>
      </c>
      <c r="Q1022" s="35">
        <v>5</v>
      </c>
      <c r="R1022" s="35">
        <v>13</v>
      </c>
      <c r="S1022" s="36">
        <f>E1022/C1022</f>
        <v>0.2679938744257274</v>
      </c>
      <c r="T1022" s="36">
        <f>((I1022*3)+(H1022*2)+G1022+E1022)/C1022</f>
        <v>0.42879019908116384</v>
      </c>
      <c r="U1022" s="36">
        <f>(E1022+J1022+O1022)/(C1022+J1022+O1022+Q1022)</f>
        <v>0.3282336578581363</v>
      </c>
      <c r="V1022" s="35">
        <f>(C1022+J1022+O1022+P1022+Q1022)</f>
        <v>720</v>
      </c>
      <c r="W1022" s="35">
        <f>E1022+G1022+(H1022*2)+(I1022*3)</f>
        <v>280</v>
      </c>
      <c r="X1022" s="37">
        <f>((E1022+J1022+O1022-N1022-R1022)*(W1022+(0.26*(J1022+O1022)+(0.52*(P1022+Q1022+M1022))))/(C1022+J1022+O1022+P1022+Q1022))</f>
        <v>92.36325000000001</v>
      </c>
      <c r="Y1022" s="38">
        <f>(((X1022*(3*1458))/162)/(C1022-E1022+P1022+Q1022+N1022+R1022))</f>
        <v>4.977660179640719</v>
      </c>
    </row>
    <row r="1023" spans="1:25" ht="15">
      <c r="A1023" s="28" t="s">
        <v>259</v>
      </c>
      <c r="B1023" s="28">
        <f>SUM(B1021:B1022)</f>
        <v>266</v>
      </c>
      <c r="C1023" s="28">
        <f aca="true" t="shared" si="264" ref="C1023:R1023">SUM(C1021:C1022)</f>
        <v>859</v>
      </c>
      <c r="D1023" s="28">
        <f t="shared" si="264"/>
        <v>120</v>
      </c>
      <c r="E1023" s="28">
        <f t="shared" si="264"/>
        <v>235</v>
      </c>
      <c r="F1023" s="28">
        <f t="shared" si="264"/>
        <v>104</v>
      </c>
      <c r="G1023" s="28">
        <f t="shared" si="264"/>
        <v>71</v>
      </c>
      <c r="H1023" s="28">
        <f t="shared" si="264"/>
        <v>1</v>
      </c>
      <c r="I1023" s="28">
        <f t="shared" si="264"/>
        <v>23</v>
      </c>
      <c r="J1023" s="28">
        <f t="shared" si="264"/>
        <v>67</v>
      </c>
      <c r="K1023" s="28">
        <f t="shared" si="264"/>
        <v>167</v>
      </c>
      <c r="L1023" s="28">
        <f t="shared" si="264"/>
        <v>19</v>
      </c>
      <c r="M1023" s="28">
        <f t="shared" si="264"/>
        <v>9</v>
      </c>
      <c r="N1023" s="28">
        <f t="shared" si="264"/>
        <v>5</v>
      </c>
      <c r="O1023" s="28">
        <f t="shared" si="264"/>
        <v>9</v>
      </c>
      <c r="P1023" s="28">
        <f t="shared" si="264"/>
        <v>3</v>
      </c>
      <c r="Q1023" s="28">
        <f t="shared" si="264"/>
        <v>5</v>
      </c>
      <c r="R1023" s="28">
        <f t="shared" si="264"/>
        <v>17</v>
      </c>
      <c r="S1023" s="29">
        <f>E1023/C1023</f>
        <v>0.27357392316647267</v>
      </c>
      <c r="T1023" s="29">
        <f>((I1023*3)+(H1023*2)+G1023+E1023)/C1023</f>
        <v>0.43888242142025613</v>
      </c>
      <c r="U1023" s="29">
        <f>(E1023+J1023+O1023)/(C1023+J1023+O1023+Q1023)</f>
        <v>0.33085106382978724</v>
      </c>
      <c r="V1023" s="42">
        <f>(C1023+J1023+O1023+P1023+Q1023)</f>
        <v>943</v>
      </c>
      <c r="W1023" s="28">
        <f>E1023+G1023+(H1023*2)+(I1023*3)</f>
        <v>377</v>
      </c>
      <c r="X1023" s="30">
        <f>((E1023+J1023+O1023-N1023-R1023)*(W1023+(0.26*(J1023+O1023)+(0.52*(P1023+Q1023+M1023))))/(C1023+J1023+O1023+P1023+Q1023))</f>
        <v>124.30371155885473</v>
      </c>
      <c r="Y1023" s="31">
        <f>(((X1023*(3*1458))/162)/(C1023-E1023+P1023+Q1023+N1023+R1023))</f>
        <v>5.1318046056407916</v>
      </c>
    </row>
    <row r="1024" spans="24:25" ht="15">
      <c r="X1024" s="28"/>
      <c r="Y1024" s="28"/>
    </row>
    <row r="1025" spans="1:25" ht="15.75">
      <c r="A1025" s="32" t="s">
        <v>50</v>
      </c>
      <c r="C1025" s="33" t="s">
        <v>51</v>
      </c>
      <c r="X1025" s="28"/>
      <c r="Y1025" s="28"/>
    </row>
    <row r="1026" spans="1:25" ht="15">
      <c r="A1026" s="28">
        <v>1993</v>
      </c>
      <c r="B1026" s="28">
        <v>155</v>
      </c>
      <c r="C1026" s="28">
        <v>512</v>
      </c>
      <c r="D1026" s="28">
        <v>52</v>
      </c>
      <c r="E1026" s="28">
        <v>156</v>
      </c>
      <c r="F1026" s="28">
        <v>57</v>
      </c>
      <c r="G1026" s="28">
        <v>33</v>
      </c>
      <c r="H1026" s="28">
        <v>3</v>
      </c>
      <c r="I1026" s="28">
        <v>8</v>
      </c>
      <c r="J1026" s="28">
        <v>54</v>
      </c>
      <c r="K1026" s="28">
        <v>45</v>
      </c>
      <c r="L1026" s="28">
        <v>9</v>
      </c>
      <c r="M1026" s="28">
        <v>15</v>
      </c>
      <c r="N1026" s="28">
        <v>4</v>
      </c>
      <c r="O1026" s="28">
        <v>3</v>
      </c>
      <c r="P1026" s="28">
        <v>5</v>
      </c>
      <c r="Q1026" s="28">
        <v>0</v>
      </c>
      <c r="R1026" s="28">
        <v>16</v>
      </c>
      <c r="S1026" s="29">
        <f>E1026/C1026</f>
        <v>0.3046875</v>
      </c>
      <c r="T1026" s="29">
        <f>((I1026*3)+(H1026*2)+G1026+E1026)/C1026</f>
        <v>0.427734375</v>
      </c>
      <c r="U1026" s="29">
        <f>(E1026+J1026+O1026)/(C1026+J1026+O1026+Q1026)</f>
        <v>0.37434094903339193</v>
      </c>
      <c r="V1026" s="42">
        <f>(C1026+J1026+O1026+P1026+Q1026)</f>
        <v>574</v>
      </c>
      <c r="W1026" s="28">
        <f t="shared" si="252"/>
        <v>219</v>
      </c>
      <c r="X1026" s="30">
        <f>((E1026+J1026+O1026-N1026-R1026)*(W1026+(0.26*(J1026+O1026)+(0.52*(P1026+Q1026+M1026))))/(C1026+J1026+O1026+P1026+Q1026))</f>
        <v>82.11578397212543</v>
      </c>
      <c r="Y1026" s="31">
        <f>(((X1026*(3*1458))/162)/(C1026-E1026+P1026+Q1026+N1026+R1026))</f>
        <v>5.819228785426211</v>
      </c>
    </row>
    <row r="1027" spans="1:25" ht="15">
      <c r="A1027" s="35">
        <v>1994</v>
      </c>
      <c r="B1027" s="35">
        <v>93</v>
      </c>
      <c r="C1027" s="35">
        <v>230</v>
      </c>
      <c r="D1027" s="35">
        <v>30</v>
      </c>
      <c r="E1027" s="35">
        <v>71</v>
      </c>
      <c r="F1027" s="35">
        <v>28</v>
      </c>
      <c r="G1027" s="35">
        <v>8</v>
      </c>
      <c r="H1027" s="35">
        <v>0</v>
      </c>
      <c r="I1027" s="35">
        <v>6</v>
      </c>
      <c r="J1027" s="35">
        <v>20</v>
      </c>
      <c r="K1027" s="35">
        <v>30</v>
      </c>
      <c r="L1027" s="35">
        <v>0</v>
      </c>
      <c r="M1027" s="35">
        <v>5</v>
      </c>
      <c r="N1027" s="35">
        <v>1</v>
      </c>
      <c r="O1027" s="35">
        <v>2</v>
      </c>
      <c r="P1027" s="35">
        <v>0</v>
      </c>
      <c r="Q1027" s="35">
        <v>0</v>
      </c>
      <c r="R1027" s="35">
        <v>6</v>
      </c>
      <c r="S1027" s="36">
        <f>E1027/C1027</f>
        <v>0.30869565217391304</v>
      </c>
      <c r="T1027" s="36">
        <f>((I1027*3)+(H1027*2)+G1027+E1027)/C1027</f>
        <v>0.4217391304347826</v>
      </c>
      <c r="U1027" s="36">
        <f>(E1027+J1027+O1027)/(C1027+J1027+O1027+Q1027)</f>
        <v>0.36904761904761907</v>
      </c>
      <c r="V1027" s="35">
        <f>(C1027+J1027+O1027+P1027+Q1027)</f>
        <v>252</v>
      </c>
      <c r="W1027" s="35">
        <f t="shared" si="252"/>
        <v>97</v>
      </c>
      <c r="X1027" s="37">
        <f>((E1027+J1027+O1027-N1027-R1027)*(W1027+(0.26*(J1027+O1027)+(0.52*(P1027+Q1027+M1027))))/(C1027+J1027+O1027+P1027+Q1027))</f>
        <v>35.942539682539675</v>
      </c>
      <c r="Y1027" s="38">
        <f>(((X1027*(3*1458))/162)/(C1027-E1027+P1027+Q1027+N1027+R1027))</f>
        <v>5.846075731497417</v>
      </c>
    </row>
    <row r="1028" spans="1:25" ht="15">
      <c r="A1028" s="28" t="s">
        <v>259</v>
      </c>
      <c r="B1028" s="28">
        <f>SUM(B1026:B1027)</f>
        <v>248</v>
      </c>
      <c r="C1028" s="28">
        <f aca="true" t="shared" si="265" ref="C1028:R1028">SUM(C1026:C1027)</f>
        <v>742</v>
      </c>
      <c r="D1028" s="28">
        <f t="shared" si="265"/>
        <v>82</v>
      </c>
      <c r="E1028" s="28">
        <f t="shared" si="265"/>
        <v>227</v>
      </c>
      <c r="F1028" s="28">
        <f t="shared" si="265"/>
        <v>85</v>
      </c>
      <c r="G1028" s="28">
        <f t="shared" si="265"/>
        <v>41</v>
      </c>
      <c r="H1028" s="28">
        <f t="shared" si="265"/>
        <v>3</v>
      </c>
      <c r="I1028" s="28">
        <f t="shared" si="265"/>
        <v>14</v>
      </c>
      <c r="J1028" s="28">
        <f t="shared" si="265"/>
        <v>74</v>
      </c>
      <c r="K1028" s="28">
        <f t="shared" si="265"/>
        <v>75</v>
      </c>
      <c r="L1028" s="28">
        <f t="shared" si="265"/>
        <v>9</v>
      </c>
      <c r="M1028" s="28">
        <f t="shared" si="265"/>
        <v>20</v>
      </c>
      <c r="N1028" s="28">
        <f t="shared" si="265"/>
        <v>5</v>
      </c>
      <c r="O1028" s="28">
        <f t="shared" si="265"/>
        <v>5</v>
      </c>
      <c r="P1028" s="28">
        <f t="shared" si="265"/>
        <v>5</v>
      </c>
      <c r="Q1028" s="28">
        <f t="shared" si="265"/>
        <v>0</v>
      </c>
      <c r="R1028" s="28">
        <f t="shared" si="265"/>
        <v>22</v>
      </c>
      <c r="S1028" s="29">
        <f>E1028/C1028</f>
        <v>0.3059299191374663</v>
      </c>
      <c r="T1028" s="29">
        <f>((I1028*3)+(H1028*2)+G1028+E1028)/C1028</f>
        <v>0.42587601078167114</v>
      </c>
      <c r="U1028" s="29">
        <f>(E1028+J1028+O1028)/(C1028+J1028+O1028+Q1028)</f>
        <v>0.37271619975639464</v>
      </c>
      <c r="V1028" s="42">
        <f>(C1028+J1028+O1028+P1028+Q1028)</f>
        <v>826</v>
      </c>
      <c r="W1028" s="28">
        <f>E1028+G1028+(H1028*2)+(I1028*3)</f>
        <v>316</v>
      </c>
      <c r="X1028" s="30">
        <f>((E1028+J1028+O1028-N1028-R1028)*(W1028+(0.26*(J1028+O1028)+(0.52*(P1028+Q1028+M1028))))/(C1028+J1028+O1028+P1028+Q1028))</f>
        <v>118.06496368038741</v>
      </c>
      <c r="Y1028" s="31">
        <f>(((X1028*(3*1458))/162)/(C1028-E1028+P1028+Q1028+N1028+R1028))</f>
        <v>5.827703874534661</v>
      </c>
    </row>
    <row r="1029" spans="22:25" ht="15">
      <c r="V1029" s="42"/>
      <c r="X1029" s="28"/>
      <c r="Y1029" s="28"/>
    </row>
    <row r="1030" spans="1:25" ht="15.75">
      <c r="A1030" s="32" t="s">
        <v>52</v>
      </c>
      <c r="C1030" s="33" t="s">
        <v>53</v>
      </c>
      <c r="V1030" s="42"/>
      <c r="X1030" s="28"/>
      <c r="Y1030" s="28"/>
    </row>
    <row r="1031" spans="1:25" ht="15">
      <c r="A1031" s="28">
        <v>1984</v>
      </c>
      <c r="B1031" s="28">
        <v>124</v>
      </c>
      <c r="C1031" s="28">
        <v>363</v>
      </c>
      <c r="D1031" s="28">
        <v>33</v>
      </c>
      <c r="E1031" s="28">
        <v>94</v>
      </c>
      <c r="F1031" s="28">
        <v>24</v>
      </c>
      <c r="G1031" s="28">
        <v>9</v>
      </c>
      <c r="H1031" s="28">
        <v>3</v>
      </c>
      <c r="I1031" s="28">
        <v>4</v>
      </c>
      <c r="J1031" s="28">
        <v>15</v>
      </c>
      <c r="K1031" s="28">
        <v>72</v>
      </c>
      <c r="L1031" s="28">
        <v>2</v>
      </c>
      <c r="M1031" s="28">
        <v>9</v>
      </c>
      <c r="N1031" s="28">
        <v>1</v>
      </c>
      <c r="O1031" s="28">
        <v>0</v>
      </c>
      <c r="P1031" s="28">
        <v>1</v>
      </c>
      <c r="Q1031" s="28">
        <v>2</v>
      </c>
      <c r="R1031" s="28">
        <v>6</v>
      </c>
      <c r="S1031" s="29">
        <f>E1031/C1031</f>
        <v>0.25895316804407714</v>
      </c>
      <c r="T1031" s="29">
        <f>((I1031*3)+(H1031*2)+G1031+E1031)/C1031</f>
        <v>0.3333333333333333</v>
      </c>
      <c r="U1031" s="29">
        <f>(E1031+J1031+O1031)/(C1031+J1031+O1031+Q1031)</f>
        <v>0.2868421052631579</v>
      </c>
      <c r="V1031" s="42">
        <f>(C1031+J1031+O1031+P1031+Q1031)</f>
        <v>381</v>
      </c>
      <c r="W1031" s="28">
        <f>E1031+G1031+(H1031*2)+(I1031*3)</f>
        <v>121</v>
      </c>
      <c r="X1031" s="30">
        <f>((E1031+J1031+O1031-N1031-R1031)*(W1031+(0.26*(J1031+O1031)+(0.52*(P1031+Q1031+M1031))))/(C1031+J1031+O1031+P1031+Q1031))</f>
        <v>35.108346456692914</v>
      </c>
      <c r="Y1031" s="31">
        <f>(((X1031*(3*1458))/162)/(C1031-E1031+P1031+Q1031+N1031+R1031))</f>
        <v>3.3975819151638302</v>
      </c>
    </row>
    <row r="1032" spans="1:25" ht="15">
      <c r="A1032" s="28">
        <v>1985</v>
      </c>
      <c r="B1032" s="28">
        <v>137</v>
      </c>
      <c r="C1032" s="28">
        <v>464</v>
      </c>
      <c r="D1032" s="28">
        <v>61</v>
      </c>
      <c r="E1032" s="28">
        <v>139</v>
      </c>
      <c r="F1032" s="28">
        <v>53</v>
      </c>
      <c r="G1032" s="28">
        <v>31</v>
      </c>
      <c r="H1032" s="28">
        <v>1</v>
      </c>
      <c r="I1032" s="28">
        <v>6</v>
      </c>
      <c r="J1032" s="28">
        <v>29</v>
      </c>
      <c r="K1032" s="28">
        <v>78</v>
      </c>
      <c r="L1032" s="28">
        <v>1</v>
      </c>
      <c r="M1032" s="28">
        <v>14</v>
      </c>
      <c r="N1032" s="28">
        <v>4</v>
      </c>
      <c r="O1032" s="28">
        <v>0</v>
      </c>
      <c r="P1032" s="28">
        <v>1</v>
      </c>
      <c r="Q1032" s="28">
        <v>1</v>
      </c>
      <c r="R1032" s="28">
        <v>9</v>
      </c>
      <c r="S1032" s="29">
        <f>E1032/C1032</f>
        <v>0.2995689655172414</v>
      </c>
      <c r="T1032" s="29">
        <f>((I1032*3)+(H1032*2)+G1032+E1032)/C1032</f>
        <v>0.40948275862068967</v>
      </c>
      <c r="U1032" s="29">
        <f>(E1032+J1032+O1032)/(C1032+J1032+O1032+Q1032)</f>
        <v>0.340080971659919</v>
      </c>
      <c r="V1032" s="42">
        <f>(C1032+J1032+O1032+P1032+Q1032)</f>
        <v>495</v>
      </c>
      <c r="W1032" s="28">
        <f>E1032+G1032+(H1032*2)+(I1032*3)</f>
        <v>190</v>
      </c>
      <c r="X1032" s="30">
        <f>((E1032+J1032+O1032-N1032-R1032)*(W1032+(0.26*(J1032+O1032)+(0.52*(P1032+Q1032+M1032))))/(C1032+J1032+O1032+P1032+Q1032))</f>
        <v>64.46121212121213</v>
      </c>
      <c r="Y1032" s="31">
        <f>(((X1032*(3*1458))/162)/(C1032-E1032+P1032+Q1032+N1032+R1032))</f>
        <v>5.118978609625669</v>
      </c>
    </row>
    <row r="1033" spans="1:25" ht="15">
      <c r="A1033" s="28">
        <v>1986</v>
      </c>
      <c r="B1033" s="28">
        <v>108</v>
      </c>
      <c r="C1033" s="28">
        <v>202</v>
      </c>
      <c r="D1033" s="28">
        <v>15</v>
      </c>
      <c r="E1033" s="28">
        <v>53</v>
      </c>
      <c r="F1033" s="28">
        <v>26</v>
      </c>
      <c r="G1033" s="28">
        <v>13</v>
      </c>
      <c r="H1033" s="28">
        <v>1</v>
      </c>
      <c r="I1033" s="28">
        <v>5</v>
      </c>
      <c r="J1033" s="28">
        <v>16</v>
      </c>
      <c r="K1033" s="28">
        <v>30</v>
      </c>
      <c r="L1033" s="28">
        <v>2</v>
      </c>
      <c r="M1033" s="28">
        <v>11</v>
      </c>
      <c r="N1033" s="28">
        <v>1</v>
      </c>
      <c r="O1033" s="28">
        <v>1</v>
      </c>
      <c r="P1033" s="28">
        <v>4</v>
      </c>
      <c r="Q1033" s="28">
        <v>1</v>
      </c>
      <c r="R1033" s="28">
        <v>6</v>
      </c>
      <c r="S1033" s="29">
        <f>E1033/C1033</f>
        <v>0.2623762376237624</v>
      </c>
      <c r="T1033" s="29">
        <f>((I1033*3)+(H1033*2)+G1033+E1033)/C1033</f>
        <v>0.41089108910891087</v>
      </c>
      <c r="U1033" s="29">
        <f>(E1033+J1033+O1033)/(C1033+J1033+O1033+Q1033)</f>
        <v>0.3181818181818182</v>
      </c>
      <c r="V1033" s="42">
        <f>(C1033+J1033+O1033+P1033+Q1033)</f>
        <v>224</v>
      </c>
      <c r="W1033" s="28">
        <f>E1033+G1033+(H1033*2)+(I1033*3)</f>
        <v>83</v>
      </c>
      <c r="X1033" s="30">
        <f>((E1033+J1033+O1033-N1033-R1033)*(W1033+(0.26*(J1033+O1033)+(0.52*(P1033+Q1033+M1033))))/(C1033+J1033+O1033+P1033+Q1033))</f>
        <v>26.926875</v>
      </c>
      <c r="Y1033" s="31">
        <f>(((X1033*(3*1458))/162)/(C1033-E1033+P1033+Q1033+N1033+R1033))</f>
        <v>4.515687111801242</v>
      </c>
    </row>
    <row r="1034" spans="1:25" ht="15">
      <c r="A1034" s="35">
        <v>1987</v>
      </c>
      <c r="B1034" s="35">
        <v>13</v>
      </c>
      <c r="C1034" s="35">
        <v>30</v>
      </c>
      <c r="D1034" s="35">
        <v>1</v>
      </c>
      <c r="E1034" s="35">
        <v>9</v>
      </c>
      <c r="F1034" s="35">
        <v>3</v>
      </c>
      <c r="G1034" s="35">
        <v>1</v>
      </c>
      <c r="H1034" s="35">
        <v>0</v>
      </c>
      <c r="I1034" s="35">
        <v>1</v>
      </c>
      <c r="J1034" s="35">
        <v>1</v>
      </c>
      <c r="K1034" s="35">
        <v>8</v>
      </c>
      <c r="L1034" s="35">
        <v>1</v>
      </c>
      <c r="M1034" s="35">
        <v>1</v>
      </c>
      <c r="N1034" s="35">
        <v>0</v>
      </c>
      <c r="O1034" s="35">
        <v>0</v>
      </c>
      <c r="P1034" s="35">
        <v>0</v>
      </c>
      <c r="Q1034" s="35">
        <v>1</v>
      </c>
      <c r="R1034" s="35">
        <v>0</v>
      </c>
      <c r="S1034" s="36">
        <f>E1034/C1034</f>
        <v>0.3</v>
      </c>
      <c r="T1034" s="36">
        <f>((I1034*3)+(H1034*2)+G1034+E1034)/C1034</f>
        <v>0.43333333333333335</v>
      </c>
      <c r="U1034" s="36">
        <f>(E1034+J1034+O1034)/(C1034+J1034+O1034+Q1034)</f>
        <v>0.3125</v>
      </c>
      <c r="V1034" s="35">
        <f>(C1034+J1034+O1034+P1034+Q1034)</f>
        <v>32</v>
      </c>
      <c r="W1034" s="35">
        <f>E1034+G1034+(H1034*2)+(I1034*3)</f>
        <v>13</v>
      </c>
      <c r="X1034" s="37">
        <f>((E1034+J1034+O1034-N1034-R1034)*(W1034+(0.26*(J1034+O1034)+(0.52*(P1034+Q1034+M1034))))/(C1034+J1034+O1034+P1034+Q1034))</f>
        <v>4.46875</v>
      </c>
      <c r="Y1034" s="38">
        <f>(((X1034*(3*1458))/162)/(C1034-E1034+P1034+Q1034+N1034+R1034))</f>
        <v>5.484375</v>
      </c>
    </row>
    <row r="1035" spans="1:25" ht="15">
      <c r="A1035" s="28" t="s">
        <v>259</v>
      </c>
      <c r="B1035" s="28">
        <f>SUM(B1031:B1034)</f>
        <v>382</v>
      </c>
      <c r="C1035" s="28">
        <f aca="true" t="shared" si="266" ref="C1035:R1035">SUM(C1031:C1034)</f>
        <v>1059</v>
      </c>
      <c r="D1035" s="28">
        <f t="shared" si="266"/>
        <v>110</v>
      </c>
      <c r="E1035" s="28">
        <f t="shared" si="266"/>
        <v>295</v>
      </c>
      <c r="F1035" s="28">
        <f t="shared" si="266"/>
        <v>106</v>
      </c>
      <c r="G1035" s="28">
        <f t="shared" si="266"/>
        <v>54</v>
      </c>
      <c r="H1035" s="28">
        <f t="shared" si="266"/>
        <v>5</v>
      </c>
      <c r="I1035" s="28">
        <f t="shared" si="266"/>
        <v>16</v>
      </c>
      <c r="J1035" s="28">
        <f t="shared" si="266"/>
        <v>61</v>
      </c>
      <c r="K1035" s="28">
        <f t="shared" si="266"/>
        <v>188</v>
      </c>
      <c r="L1035" s="28">
        <f t="shared" si="266"/>
        <v>6</v>
      </c>
      <c r="M1035" s="28">
        <f t="shared" si="266"/>
        <v>35</v>
      </c>
      <c r="N1035" s="28">
        <f t="shared" si="266"/>
        <v>6</v>
      </c>
      <c r="O1035" s="28">
        <f t="shared" si="266"/>
        <v>1</v>
      </c>
      <c r="P1035" s="28">
        <f t="shared" si="266"/>
        <v>6</v>
      </c>
      <c r="Q1035" s="28">
        <f t="shared" si="266"/>
        <v>5</v>
      </c>
      <c r="R1035" s="28">
        <f t="shared" si="266"/>
        <v>21</v>
      </c>
      <c r="S1035" s="29">
        <f>E1035/C1035</f>
        <v>0.2785646836638338</v>
      </c>
      <c r="T1035" s="29">
        <f>((I1035*3)+(H1035*2)+G1035+E1035)/C1035</f>
        <v>0.3843248347497639</v>
      </c>
      <c r="U1035" s="29">
        <f>(E1035+J1035+O1035)/(C1035+J1035+O1035+Q1035)</f>
        <v>0.31705150976909413</v>
      </c>
      <c r="V1035" s="42">
        <f>(C1035+J1035+O1035+P1035+Q1035)</f>
        <v>1132</v>
      </c>
      <c r="W1035" s="28">
        <f>E1035+G1035+(H1035*2)+(I1035*3)</f>
        <v>407</v>
      </c>
      <c r="X1035" s="30">
        <f>((E1035+J1035+O1035-N1035-R1035)*(W1035+(0.26*(J1035+O1035)+(0.52*(P1035+Q1035+M1035))))/(C1035+J1035+O1035+P1035+Q1035))</f>
        <v>130.3208480565371</v>
      </c>
      <c r="Y1035" s="31">
        <f>(((X1035*(3*1458))/162)/(C1035-E1035+P1035+Q1035+N1035+R1035))</f>
        <v>4.38736022135474</v>
      </c>
    </row>
    <row r="1036" spans="22:25" ht="15">
      <c r="V1036" s="42"/>
      <c r="X1036" s="28"/>
      <c r="Y1036" s="28"/>
    </row>
    <row r="1037" spans="1:25" ht="15.75">
      <c r="A1037" s="32" t="s">
        <v>54</v>
      </c>
      <c r="C1037" s="27">
        <v>2003</v>
      </c>
      <c r="V1037" s="42"/>
      <c r="X1037" s="28"/>
      <c r="Y1037" s="28"/>
    </row>
    <row r="1038" spans="1:25" ht="15">
      <c r="A1038" s="28">
        <v>2003</v>
      </c>
      <c r="B1038" s="28">
        <v>117</v>
      </c>
      <c r="C1038" s="28">
        <v>281</v>
      </c>
      <c r="D1038" s="28">
        <v>42</v>
      </c>
      <c r="E1038" s="28">
        <v>66</v>
      </c>
      <c r="F1038" s="28">
        <v>35</v>
      </c>
      <c r="G1038" s="28">
        <v>11</v>
      </c>
      <c r="H1038" s="28">
        <v>4</v>
      </c>
      <c r="I1038" s="28">
        <v>8</v>
      </c>
      <c r="J1038" s="28">
        <v>17</v>
      </c>
      <c r="K1038" s="28">
        <v>42</v>
      </c>
      <c r="L1038" s="28">
        <v>7</v>
      </c>
      <c r="M1038" s="28">
        <v>4</v>
      </c>
      <c r="N1038" s="28">
        <v>0</v>
      </c>
      <c r="O1038" s="28">
        <v>4</v>
      </c>
      <c r="P1038" s="28">
        <v>2</v>
      </c>
      <c r="Q1038" s="28">
        <v>3</v>
      </c>
      <c r="R1038" s="28">
        <v>3</v>
      </c>
      <c r="S1038" s="29">
        <f>E1038/C1038</f>
        <v>0.23487544483985764</v>
      </c>
      <c r="T1038" s="29">
        <f>((I1038*3)+(H1038*2)+G1038+E1038)/C1038</f>
        <v>0.3879003558718861</v>
      </c>
      <c r="U1038" s="29">
        <f>(E1038+J1038+O1038)/(C1038+J1038+O1038+Q1038)</f>
        <v>0.28524590163934427</v>
      </c>
      <c r="V1038" s="42">
        <f>(C1038+J1038+O1038+P1038+Q1038)</f>
        <v>307</v>
      </c>
      <c r="W1038" s="28">
        <f>E1038+G1038+(H1038*2)+(I1038*3)</f>
        <v>109</v>
      </c>
      <c r="X1038" s="30">
        <f>((E1038+J1038+O1038-N1038-R1038)*(W1038+(0.26*(J1038+O1038)+(0.52*(P1038+Q1038+M1038))))/(C1038+J1038+O1038+P1038+Q1038))</f>
        <v>32.5985667752443</v>
      </c>
      <c r="Y1038" s="31">
        <f>(((X1038*(3*1458))/162)/(C1038-E1038+P1038+Q1038+N1038+R1038))</f>
        <v>3.9469116723389965</v>
      </c>
    </row>
    <row r="1039" spans="22:25" ht="15">
      <c r="V1039" s="42"/>
      <c r="X1039" s="28"/>
      <c r="Y1039" s="28"/>
    </row>
    <row r="1040" spans="1:25" ht="15.75">
      <c r="A1040" s="32" t="s">
        <v>55</v>
      </c>
      <c r="C1040" s="27" t="s">
        <v>311</v>
      </c>
      <c r="G1040" s="45" t="s">
        <v>294</v>
      </c>
      <c r="V1040" s="42"/>
      <c r="X1040" s="28"/>
      <c r="Y1040" s="28"/>
    </row>
    <row r="1041" spans="1:25" ht="15">
      <c r="A1041" s="28">
        <v>1980</v>
      </c>
      <c r="B1041" s="28">
        <v>144</v>
      </c>
      <c r="C1041" s="28">
        <v>525</v>
      </c>
      <c r="D1041" s="28">
        <v>80</v>
      </c>
      <c r="E1041" s="28">
        <v>160</v>
      </c>
      <c r="F1041" s="28">
        <v>92</v>
      </c>
      <c r="G1041" s="28">
        <v>42</v>
      </c>
      <c r="H1041" s="28">
        <v>3</v>
      </c>
      <c r="I1041" s="28">
        <v>23</v>
      </c>
      <c r="J1041" s="28">
        <v>45</v>
      </c>
      <c r="K1041" s="28">
        <v>47</v>
      </c>
      <c r="L1041" s="28">
        <v>3</v>
      </c>
      <c r="M1041" s="28">
        <v>0</v>
      </c>
      <c r="N1041" s="28">
        <v>0</v>
      </c>
      <c r="O1041" s="28">
        <v>3</v>
      </c>
      <c r="P1041" s="28">
        <v>3</v>
      </c>
      <c r="Q1041" s="28">
        <v>3</v>
      </c>
      <c r="R1041" s="28">
        <v>18</v>
      </c>
      <c r="S1041" s="29">
        <f>E1041/C1041</f>
        <v>0.3047619047619048</v>
      </c>
      <c r="T1041" s="29">
        <f>((I1041*3)+(H1041*2)+G1041+E1041)/C1041</f>
        <v>0.5276190476190477</v>
      </c>
      <c r="U1041" s="29">
        <f>(E1041+J1041+O1041)/(C1041+J1041+O1041+Q1041)</f>
        <v>0.3611111111111111</v>
      </c>
      <c r="V1041" s="42">
        <f>(C1041+J1041+O1041+P1041+Q1041)</f>
        <v>579</v>
      </c>
      <c r="W1041" s="28">
        <f>E1041+G1041+(H1041*2)+(I1041*3)</f>
        <v>277</v>
      </c>
      <c r="X1041" s="30">
        <f>((E1041+J1041+O1041-N1041-R1041)*(W1041+(0.26*(J1041+O1041)+(0.52*(P1041+Q1041+M1041))))/(C1041+J1041+O1041+P1041+Q1041))</f>
        <v>96.01727115716754</v>
      </c>
      <c r="Y1041" s="31">
        <f>(((X1041*(3*1458))/162)/(C1041-E1041+P1041+Q1041+N1041+R1041))</f>
        <v>6.664437843813685</v>
      </c>
    </row>
    <row r="1042" spans="22:25" ht="15">
      <c r="V1042" s="42"/>
      <c r="X1042" s="28"/>
      <c r="Y1042" s="28"/>
    </row>
    <row r="1043" spans="1:25" ht="15.75">
      <c r="A1043" s="32" t="s">
        <v>56</v>
      </c>
      <c r="C1043" s="27">
        <v>1999</v>
      </c>
      <c r="V1043" s="42"/>
      <c r="X1043" s="28"/>
      <c r="Y1043" s="28"/>
    </row>
    <row r="1044" spans="1:25" ht="15">
      <c r="A1044" s="28">
        <v>1999</v>
      </c>
      <c r="B1044" s="28">
        <v>63</v>
      </c>
      <c r="C1044" s="28">
        <v>169</v>
      </c>
      <c r="D1044" s="28">
        <v>29</v>
      </c>
      <c r="E1044" s="28">
        <v>43</v>
      </c>
      <c r="F1044" s="28">
        <v>38</v>
      </c>
      <c r="G1044" s="28">
        <v>5</v>
      </c>
      <c r="H1044" s="28">
        <v>0</v>
      </c>
      <c r="I1044" s="28">
        <v>14</v>
      </c>
      <c r="J1044" s="28">
        <v>22</v>
      </c>
      <c r="K1044" s="28">
        <v>48</v>
      </c>
      <c r="L1044" s="28">
        <v>3</v>
      </c>
      <c r="M1044" s="28">
        <v>0</v>
      </c>
      <c r="N1044" s="28">
        <v>0</v>
      </c>
      <c r="O1044" s="28">
        <v>2</v>
      </c>
      <c r="P1044" s="28">
        <v>0</v>
      </c>
      <c r="Q1044" s="28">
        <v>4</v>
      </c>
      <c r="R1044" s="28">
        <v>6</v>
      </c>
      <c r="S1044" s="29">
        <f>E1044/C1044</f>
        <v>0.25443786982248523</v>
      </c>
      <c r="T1044" s="29">
        <f>((I1044*3)+(H1044*2)+G1044+E1044)/C1044</f>
        <v>0.5325443786982249</v>
      </c>
      <c r="U1044" s="29">
        <f>(E1044+J1044+O1044)/(C1044+J1044+O1044+Q1044)</f>
        <v>0.3401015228426396</v>
      </c>
      <c r="V1044" s="42">
        <f>(C1044+J1044+O1044+P1044+Q1044)</f>
        <v>197</v>
      </c>
      <c r="W1044" s="28">
        <f>E1044+G1044+(H1044*2)+(I1044*3)</f>
        <v>90</v>
      </c>
      <c r="X1044" s="30">
        <f>((E1044+J1044+O1044-N1044-R1044)*(W1044+(0.26*(J1044+O1044)+(0.52*(P1044+Q1044+M1044))))/(C1044+J1044+O1044+P1044+Q1044))</f>
        <v>30.44426395939086</v>
      </c>
      <c r="Y1044" s="31">
        <f>(((X1044*(3*1458))/162)/(C1044-E1044+P1044+Q1044+N1044+R1044))</f>
        <v>6.044081815467302</v>
      </c>
    </row>
    <row r="1045" spans="22:25" ht="15">
      <c r="V1045" s="42"/>
      <c r="X1045" s="28"/>
      <c r="Y1045" s="28"/>
    </row>
    <row r="1046" spans="1:25" ht="15.75">
      <c r="A1046" s="32" t="s">
        <v>57</v>
      </c>
      <c r="C1046" s="33" t="s">
        <v>58</v>
      </c>
      <c r="V1046" s="42"/>
      <c r="X1046" s="28"/>
      <c r="Y1046" s="28"/>
    </row>
    <row r="1047" spans="1:25" ht="15">
      <c r="A1047" s="28">
        <v>1982</v>
      </c>
      <c r="B1047" s="28">
        <v>86</v>
      </c>
      <c r="C1047" s="28">
        <v>206</v>
      </c>
      <c r="D1047" s="28">
        <v>38</v>
      </c>
      <c r="E1047" s="28">
        <v>45</v>
      </c>
      <c r="F1047" s="28">
        <v>26</v>
      </c>
      <c r="G1047" s="28">
        <v>4</v>
      </c>
      <c r="H1047" s="28">
        <v>1</v>
      </c>
      <c r="I1047" s="28">
        <v>12</v>
      </c>
      <c r="J1047" s="28">
        <v>31</v>
      </c>
      <c r="K1047" s="28">
        <v>29</v>
      </c>
      <c r="L1047" s="28">
        <v>12</v>
      </c>
      <c r="M1047" s="28">
        <v>0</v>
      </c>
      <c r="N1047" s="28">
        <v>0</v>
      </c>
      <c r="O1047" s="28">
        <v>0</v>
      </c>
      <c r="P1047" s="28">
        <v>0</v>
      </c>
      <c r="Q1047" s="28">
        <v>1</v>
      </c>
      <c r="R1047" s="28">
        <v>9</v>
      </c>
      <c r="S1047" s="29">
        <f aca="true" t="shared" si="267" ref="S1047:S1052">E1047/C1047</f>
        <v>0.21844660194174756</v>
      </c>
      <c r="T1047" s="29">
        <f aca="true" t="shared" si="268" ref="T1047:T1052">((I1047*3)+(H1047*2)+G1047+E1047)/C1047</f>
        <v>0.4223300970873786</v>
      </c>
      <c r="U1047" s="29">
        <f aca="true" t="shared" si="269" ref="U1047:U1052">(E1047+J1047+O1047)/(C1047+J1047+O1047+Q1047)</f>
        <v>0.31932773109243695</v>
      </c>
      <c r="V1047" s="42">
        <f aca="true" t="shared" si="270" ref="V1047:V1052">(C1047+J1047+O1047+P1047+Q1047)</f>
        <v>238</v>
      </c>
      <c r="W1047" s="28">
        <f aca="true" t="shared" si="271" ref="W1047:W1052">E1047+G1047+(H1047*2)+(I1047*3)</f>
        <v>87</v>
      </c>
      <c r="X1047" s="30">
        <f aca="true" t="shared" si="272" ref="X1047:X1052">((E1047+J1047+O1047-N1047-R1047)*(W1047+(0.26*(J1047+O1047)+(0.52*(P1047+Q1047+M1047))))/(C1047+J1047+O1047+P1047+Q1047))</f>
        <v>26.906974789915964</v>
      </c>
      <c r="Y1047" s="31">
        <f aca="true" t="shared" si="273" ref="Y1047:Y1052">(((X1047*(3*1458))/162)/(C1047-E1047+P1047+Q1047+N1047+R1047))</f>
        <v>4.248469703670941</v>
      </c>
    </row>
    <row r="1048" spans="1:25" ht="15">
      <c r="A1048" s="28">
        <v>1983</v>
      </c>
      <c r="B1048" s="28">
        <v>127</v>
      </c>
      <c r="C1048" s="28">
        <v>418</v>
      </c>
      <c r="D1048" s="28">
        <v>42</v>
      </c>
      <c r="E1048" s="28">
        <v>114</v>
      </c>
      <c r="F1048" s="28">
        <v>77</v>
      </c>
      <c r="G1048" s="28">
        <v>17</v>
      </c>
      <c r="H1048" s="28">
        <v>1</v>
      </c>
      <c r="I1048" s="28">
        <v>24</v>
      </c>
      <c r="J1048" s="28">
        <v>52</v>
      </c>
      <c r="K1048" s="28">
        <v>91</v>
      </c>
      <c r="L1048" s="28">
        <v>8</v>
      </c>
      <c r="M1048" s="28">
        <v>0</v>
      </c>
      <c r="N1048" s="28">
        <v>0</v>
      </c>
      <c r="O1048" s="28">
        <v>0</v>
      </c>
      <c r="P1048" s="28">
        <v>3</v>
      </c>
      <c r="Q1048" s="28">
        <v>5</v>
      </c>
      <c r="R1048" s="28">
        <v>7</v>
      </c>
      <c r="S1048" s="29">
        <f t="shared" si="267"/>
        <v>0.2727272727272727</v>
      </c>
      <c r="T1048" s="29">
        <f t="shared" si="268"/>
        <v>0.4904306220095694</v>
      </c>
      <c r="U1048" s="29">
        <f t="shared" si="269"/>
        <v>0.3494736842105263</v>
      </c>
      <c r="V1048" s="42">
        <f t="shared" si="270"/>
        <v>478</v>
      </c>
      <c r="W1048" s="28">
        <f t="shared" si="271"/>
        <v>205</v>
      </c>
      <c r="X1048" s="30">
        <f t="shared" si="272"/>
        <v>74.07138075313809</v>
      </c>
      <c r="Y1048" s="31">
        <f t="shared" si="273"/>
        <v>6.269364515155889</v>
      </c>
    </row>
    <row r="1049" spans="1:25" ht="15">
      <c r="A1049" s="28">
        <v>1984</v>
      </c>
      <c r="B1049" s="28">
        <v>134</v>
      </c>
      <c r="C1049" s="28">
        <v>496</v>
      </c>
      <c r="D1049" s="28">
        <v>55</v>
      </c>
      <c r="E1049" s="28">
        <v>132</v>
      </c>
      <c r="F1049" s="28">
        <v>72</v>
      </c>
      <c r="G1049" s="28">
        <v>27</v>
      </c>
      <c r="H1049" s="28">
        <v>2</v>
      </c>
      <c r="I1049" s="28">
        <v>17</v>
      </c>
      <c r="J1049" s="28">
        <v>65</v>
      </c>
      <c r="K1049" s="28">
        <v>91</v>
      </c>
      <c r="L1049" s="28">
        <v>27</v>
      </c>
      <c r="M1049" s="28">
        <v>2</v>
      </c>
      <c r="N1049" s="28">
        <v>0</v>
      </c>
      <c r="O1049" s="28">
        <v>0</v>
      </c>
      <c r="P1049" s="28">
        <v>0</v>
      </c>
      <c r="Q1049" s="28">
        <v>7</v>
      </c>
      <c r="R1049" s="28">
        <v>16</v>
      </c>
      <c r="S1049" s="29">
        <f t="shared" si="267"/>
        <v>0.2661290322580645</v>
      </c>
      <c r="T1049" s="29">
        <f t="shared" si="268"/>
        <v>0.4314516129032258</v>
      </c>
      <c r="U1049" s="29">
        <f t="shared" si="269"/>
        <v>0.34683098591549294</v>
      </c>
      <c r="V1049" s="42">
        <f t="shared" si="270"/>
        <v>568</v>
      </c>
      <c r="W1049" s="28">
        <f t="shared" si="271"/>
        <v>214</v>
      </c>
      <c r="X1049" s="30">
        <f t="shared" si="272"/>
        <v>75.07038732394366</v>
      </c>
      <c r="Y1049" s="31">
        <f t="shared" si="273"/>
        <v>5.237468883065837</v>
      </c>
    </row>
    <row r="1050" spans="1:25" ht="15">
      <c r="A1050" s="28">
        <v>1985</v>
      </c>
      <c r="B1050" s="28">
        <v>4</v>
      </c>
      <c r="C1050" s="28">
        <v>14</v>
      </c>
      <c r="D1050" s="28">
        <v>0</v>
      </c>
      <c r="E1050" s="28">
        <v>1</v>
      </c>
      <c r="F1050" s="28">
        <v>0</v>
      </c>
      <c r="G1050" s="28">
        <v>0</v>
      </c>
      <c r="H1050" s="28">
        <v>0</v>
      </c>
      <c r="I1050" s="28">
        <v>0</v>
      </c>
      <c r="J1050" s="28">
        <v>0</v>
      </c>
      <c r="K1050" s="28">
        <v>1</v>
      </c>
      <c r="L1050" s="28">
        <v>0</v>
      </c>
      <c r="M1050" s="28">
        <v>0</v>
      </c>
      <c r="N1050" s="28">
        <v>0</v>
      </c>
      <c r="O1050" s="28">
        <v>0</v>
      </c>
      <c r="P1050" s="28">
        <v>0</v>
      </c>
      <c r="Q1050" s="28">
        <v>0</v>
      </c>
      <c r="R1050" s="28">
        <v>1</v>
      </c>
      <c r="S1050" s="29">
        <f t="shared" si="267"/>
        <v>0.07142857142857142</v>
      </c>
      <c r="T1050" s="29">
        <f t="shared" si="268"/>
        <v>0.07142857142857142</v>
      </c>
      <c r="U1050" s="29">
        <f t="shared" si="269"/>
        <v>0.07142857142857142</v>
      </c>
      <c r="V1050" s="42">
        <f t="shared" si="270"/>
        <v>14</v>
      </c>
      <c r="W1050" s="28">
        <f t="shared" si="271"/>
        <v>1</v>
      </c>
      <c r="X1050" s="30">
        <f t="shared" si="272"/>
        <v>0</v>
      </c>
      <c r="Y1050" s="31">
        <f t="shared" si="273"/>
        <v>0</v>
      </c>
    </row>
    <row r="1051" spans="1:25" ht="15">
      <c r="A1051" s="35">
        <v>1986</v>
      </c>
      <c r="B1051" s="35">
        <v>119</v>
      </c>
      <c r="C1051" s="35">
        <v>414</v>
      </c>
      <c r="D1051" s="35">
        <v>40</v>
      </c>
      <c r="E1051" s="35">
        <v>95</v>
      </c>
      <c r="F1051" s="35">
        <v>51</v>
      </c>
      <c r="G1051" s="35">
        <v>23</v>
      </c>
      <c r="H1051" s="35">
        <v>2</v>
      </c>
      <c r="I1051" s="35">
        <v>10</v>
      </c>
      <c r="J1051" s="35">
        <v>44</v>
      </c>
      <c r="K1051" s="35">
        <v>79</v>
      </c>
      <c r="L1051" s="35">
        <v>7</v>
      </c>
      <c r="M1051" s="35">
        <v>0</v>
      </c>
      <c r="N1051" s="35">
        <v>0</v>
      </c>
      <c r="O1051" s="35">
        <v>0</v>
      </c>
      <c r="P1051" s="35">
        <v>0</v>
      </c>
      <c r="Q1051" s="35">
        <v>4</v>
      </c>
      <c r="R1051" s="35">
        <v>10</v>
      </c>
      <c r="S1051" s="36">
        <f t="shared" si="267"/>
        <v>0.22946859903381642</v>
      </c>
      <c r="T1051" s="36">
        <f t="shared" si="268"/>
        <v>0.3671497584541063</v>
      </c>
      <c r="U1051" s="36">
        <f t="shared" si="269"/>
        <v>0.3008658008658009</v>
      </c>
      <c r="V1051" s="35">
        <f t="shared" si="270"/>
        <v>462</v>
      </c>
      <c r="W1051" s="35">
        <f t="shared" si="271"/>
        <v>152</v>
      </c>
      <c r="X1051" s="37">
        <f t="shared" si="272"/>
        <v>46.21662337662338</v>
      </c>
      <c r="Y1051" s="38">
        <f t="shared" si="273"/>
        <v>3.747293787293788</v>
      </c>
    </row>
    <row r="1052" spans="1:25" ht="15">
      <c r="A1052" s="28" t="s">
        <v>259</v>
      </c>
      <c r="B1052" s="28">
        <f>SUM(B1047:B1051)</f>
        <v>470</v>
      </c>
      <c r="C1052" s="28">
        <f aca="true" t="shared" si="274" ref="C1052:R1052">SUM(C1047:C1051)</f>
        <v>1548</v>
      </c>
      <c r="D1052" s="28">
        <f t="shared" si="274"/>
        <v>175</v>
      </c>
      <c r="E1052" s="28">
        <f t="shared" si="274"/>
        <v>387</v>
      </c>
      <c r="F1052" s="28">
        <f t="shared" si="274"/>
        <v>226</v>
      </c>
      <c r="G1052" s="28">
        <f t="shared" si="274"/>
        <v>71</v>
      </c>
      <c r="H1052" s="28">
        <f t="shared" si="274"/>
        <v>6</v>
      </c>
      <c r="I1052" s="28">
        <f t="shared" si="274"/>
        <v>63</v>
      </c>
      <c r="J1052" s="28">
        <f t="shared" si="274"/>
        <v>192</v>
      </c>
      <c r="K1052" s="28">
        <f t="shared" si="274"/>
        <v>291</v>
      </c>
      <c r="L1052" s="28">
        <f t="shared" si="274"/>
        <v>54</v>
      </c>
      <c r="M1052" s="28">
        <f t="shared" si="274"/>
        <v>2</v>
      </c>
      <c r="N1052" s="28">
        <f t="shared" si="274"/>
        <v>0</v>
      </c>
      <c r="O1052" s="28">
        <f t="shared" si="274"/>
        <v>0</v>
      </c>
      <c r="P1052" s="28">
        <f t="shared" si="274"/>
        <v>3</v>
      </c>
      <c r="Q1052" s="28">
        <f t="shared" si="274"/>
        <v>17</v>
      </c>
      <c r="R1052" s="28">
        <f t="shared" si="274"/>
        <v>43</v>
      </c>
      <c r="S1052" s="29">
        <f t="shared" si="267"/>
        <v>0.25</v>
      </c>
      <c r="T1052" s="29">
        <f t="shared" si="268"/>
        <v>0.4257105943152455</v>
      </c>
      <c r="U1052" s="29">
        <f t="shared" si="269"/>
        <v>0.32953898690950484</v>
      </c>
      <c r="V1052" s="42">
        <f t="shared" si="270"/>
        <v>1760</v>
      </c>
      <c r="W1052" s="28">
        <f t="shared" si="271"/>
        <v>659</v>
      </c>
      <c r="X1052" s="30">
        <f t="shared" si="272"/>
        <v>219.38236363636364</v>
      </c>
      <c r="Y1052" s="31">
        <f t="shared" si="273"/>
        <v>4.839316844919786</v>
      </c>
    </row>
    <row r="1053" spans="22:25" ht="15">
      <c r="V1053" s="42"/>
      <c r="X1053" s="28"/>
      <c r="Y1053" s="28"/>
    </row>
    <row r="1054" spans="1:25" ht="15.75">
      <c r="A1054" s="32" t="s">
        <v>59</v>
      </c>
      <c r="C1054" s="27">
        <v>1982</v>
      </c>
      <c r="V1054" s="42"/>
      <c r="X1054" s="28"/>
      <c r="Y1054" s="28"/>
    </row>
    <row r="1055" spans="1:25" ht="15">
      <c r="A1055" s="28">
        <v>1982</v>
      </c>
      <c r="B1055" s="28">
        <v>2</v>
      </c>
      <c r="C1055" s="28">
        <v>3</v>
      </c>
      <c r="D1055" s="28">
        <v>1</v>
      </c>
      <c r="E1055" s="28">
        <v>2</v>
      </c>
      <c r="F1055" s="28">
        <v>0</v>
      </c>
      <c r="G1055" s="28">
        <v>0</v>
      </c>
      <c r="H1055" s="28">
        <v>0</v>
      </c>
      <c r="I1055" s="28">
        <v>0</v>
      </c>
      <c r="J1055" s="28">
        <v>2</v>
      </c>
      <c r="K1055" s="28">
        <v>0</v>
      </c>
      <c r="L1055" s="28">
        <v>0</v>
      </c>
      <c r="M1055" s="28">
        <v>0</v>
      </c>
      <c r="N1055" s="28">
        <v>0</v>
      </c>
      <c r="O1055" s="28">
        <v>0</v>
      </c>
      <c r="P1055" s="28">
        <v>0</v>
      </c>
      <c r="Q1055" s="28">
        <v>0</v>
      </c>
      <c r="R1055" s="28">
        <v>0</v>
      </c>
      <c r="S1055" s="29">
        <f>E1055/C1055</f>
        <v>0.6666666666666666</v>
      </c>
      <c r="T1055" s="29">
        <f>((I1055*3)+(H1055*2)+G1055+E1055)/C1055</f>
        <v>0.6666666666666666</v>
      </c>
      <c r="U1055" s="29">
        <f>(E1055+J1055+O1055)/(C1055+J1055+O1055+Q1055)</f>
        <v>0.8</v>
      </c>
      <c r="V1055" s="42">
        <f>(C1055+J1055+O1055+P1055+Q1055)</f>
        <v>5</v>
      </c>
      <c r="W1055" s="28">
        <f>E1055+G1055+(H1055*2)+(I1055*3)</f>
        <v>2</v>
      </c>
      <c r="X1055" s="30">
        <f>((E1055+J1055+O1055-N1055-R1055)*(W1055+(0.26*(J1055+O1055)+(0.52*(P1055+Q1055+M1055))))/(C1055+J1055+O1055+P1055+Q1055))</f>
        <v>2.016</v>
      </c>
      <c r="Y1055" s="31">
        <f>(((X1055*(3*1458))/162)/(C1055-E1055+P1055+Q1055+N1055+R1055))</f>
        <v>54.432</v>
      </c>
    </row>
    <row r="1056" spans="1:25" ht="15">
      <c r="A1056" s="28"/>
      <c r="B1056" s="28"/>
      <c r="C1056" s="28"/>
      <c r="D1056" s="28"/>
      <c r="E1056" s="28"/>
      <c r="F1056" s="28"/>
      <c r="G1056" s="28"/>
      <c r="H1056" s="28"/>
      <c r="I1056" s="28"/>
      <c r="J1056" s="28"/>
      <c r="K1056" s="28"/>
      <c r="L1056" s="28"/>
      <c r="M1056" s="28"/>
      <c r="N1056" s="28"/>
      <c r="O1056" s="28"/>
      <c r="P1056" s="28"/>
      <c r="Q1056" s="28"/>
      <c r="R1056" s="28"/>
      <c r="V1056"/>
      <c r="W1056"/>
      <c r="X1056"/>
      <c r="Y1056"/>
    </row>
    <row r="1057" spans="1:25" ht="15.75">
      <c r="A1057" s="32" t="s">
        <v>60</v>
      </c>
      <c r="B1057" s="28"/>
      <c r="C1057" s="33" t="s">
        <v>6</v>
      </c>
      <c r="D1057" s="28"/>
      <c r="E1057" s="28"/>
      <c r="F1057" s="28"/>
      <c r="G1057" s="28"/>
      <c r="H1057" s="28"/>
      <c r="I1057" s="28"/>
      <c r="J1057" s="28"/>
      <c r="K1057" s="28"/>
      <c r="L1057" s="28"/>
      <c r="M1057" s="28"/>
      <c r="N1057" s="28"/>
      <c r="O1057" s="28"/>
      <c r="P1057" s="28"/>
      <c r="Q1057" s="28"/>
      <c r="R1057" s="28"/>
      <c r="V1057"/>
      <c r="W1057"/>
      <c r="X1057"/>
      <c r="Y1057"/>
    </row>
    <row r="1058" spans="1:25" ht="15">
      <c r="A1058" s="28">
        <v>2009</v>
      </c>
      <c r="B1058" s="28">
        <v>45</v>
      </c>
      <c r="C1058" s="28">
        <v>107</v>
      </c>
      <c r="D1058" s="28">
        <v>21</v>
      </c>
      <c r="E1058" s="28">
        <v>27</v>
      </c>
      <c r="F1058" s="28">
        <v>9</v>
      </c>
      <c r="G1058" s="28">
        <v>4</v>
      </c>
      <c r="H1058" s="28">
        <v>0</v>
      </c>
      <c r="I1058" s="28">
        <v>3</v>
      </c>
      <c r="J1058" s="28">
        <v>9</v>
      </c>
      <c r="K1058" s="28">
        <v>26</v>
      </c>
      <c r="L1058" s="28">
        <v>3</v>
      </c>
      <c r="M1058" s="28">
        <v>0</v>
      </c>
      <c r="N1058" s="28">
        <v>0</v>
      </c>
      <c r="O1058" s="28">
        <v>0</v>
      </c>
      <c r="P1058" s="28">
        <v>0</v>
      </c>
      <c r="Q1058" s="28">
        <v>8</v>
      </c>
      <c r="R1058" s="28">
        <v>1</v>
      </c>
      <c r="S1058" s="29">
        <f aca="true" t="shared" si="275" ref="S1058:S1063">E1058/C1058</f>
        <v>0.2523364485981308</v>
      </c>
      <c r="T1058" s="29">
        <f aca="true" t="shared" si="276" ref="T1058:T1063">((I1058*3)+(H1058*2)+G1058+E1058)/C1058</f>
        <v>0.37383177570093457</v>
      </c>
      <c r="U1058" s="29">
        <f aca="true" t="shared" si="277" ref="U1058:U1063">(E1058+J1058+O1058)/(C1058+J1058+O1058+Q1058)</f>
        <v>0.2903225806451613</v>
      </c>
      <c r="V1058" s="42">
        <f aca="true" t="shared" si="278" ref="V1058:V1063">(C1058+J1058+O1058+P1058+Q1058)</f>
        <v>124</v>
      </c>
      <c r="W1058" s="28">
        <f aca="true" t="shared" si="279" ref="W1058:W1063">E1058+G1058+(H1058*2)+(I1058*3)</f>
        <v>40</v>
      </c>
      <c r="X1058" s="30">
        <f aca="true" t="shared" si="280" ref="X1058:X1063">((E1058+J1058+O1058-N1058-R1058)*(W1058+(0.26*(J1058+O1058)+(0.52*(P1058+Q1058+M1058))))/(C1058+J1058+O1058+P1058+Q1058))</f>
        <v>13.125</v>
      </c>
      <c r="Y1058" s="31">
        <f aca="true" t="shared" si="281" ref="Y1058:Y1063">(((X1058*(3*1458))/162)/(C1058-E1058+P1058+Q1058+N1058+R1058))</f>
        <v>3.981741573033708</v>
      </c>
    </row>
    <row r="1059" spans="1:25" ht="15">
      <c r="A1059" s="42">
        <v>2010</v>
      </c>
      <c r="B1059" s="42">
        <v>119</v>
      </c>
      <c r="C1059" s="42">
        <v>367</v>
      </c>
      <c r="D1059" s="42">
        <v>48</v>
      </c>
      <c r="E1059" s="42">
        <v>91</v>
      </c>
      <c r="F1059" s="42">
        <v>56</v>
      </c>
      <c r="G1059" s="42">
        <v>24</v>
      </c>
      <c r="H1059" s="42">
        <v>2</v>
      </c>
      <c r="I1059" s="42">
        <v>14</v>
      </c>
      <c r="J1059" s="42">
        <v>52</v>
      </c>
      <c r="K1059" s="42">
        <v>73</v>
      </c>
      <c r="L1059" s="42">
        <v>0</v>
      </c>
      <c r="M1059" s="42">
        <v>5</v>
      </c>
      <c r="N1059" s="42">
        <v>5</v>
      </c>
      <c r="O1059" s="42">
        <v>0</v>
      </c>
      <c r="P1059" s="42">
        <v>0</v>
      </c>
      <c r="Q1059" s="42">
        <v>3</v>
      </c>
      <c r="R1059" s="42">
        <v>7</v>
      </c>
      <c r="S1059" s="46">
        <f t="shared" si="275"/>
        <v>0.24795640326975477</v>
      </c>
      <c r="T1059" s="46">
        <f t="shared" si="276"/>
        <v>0.43869209809264303</v>
      </c>
      <c r="U1059" s="46">
        <f t="shared" si="277"/>
        <v>0.33886255924170616</v>
      </c>
      <c r="V1059" s="42">
        <f t="shared" si="278"/>
        <v>422</v>
      </c>
      <c r="W1059" s="42">
        <f t="shared" si="279"/>
        <v>161</v>
      </c>
      <c r="X1059" s="47">
        <f t="shared" si="280"/>
        <v>55.46701421800948</v>
      </c>
      <c r="Y1059" s="48">
        <f t="shared" si="281"/>
        <v>5.1464239996091266</v>
      </c>
    </row>
    <row r="1060" spans="1:25" ht="15">
      <c r="A1060" s="42">
        <v>2011</v>
      </c>
      <c r="B1060" s="42">
        <v>110</v>
      </c>
      <c r="C1060" s="42">
        <v>356</v>
      </c>
      <c r="D1060" s="42">
        <v>60</v>
      </c>
      <c r="E1060" s="42">
        <v>95</v>
      </c>
      <c r="F1060" s="42">
        <v>59</v>
      </c>
      <c r="G1060" s="42">
        <v>19</v>
      </c>
      <c r="H1060" s="42">
        <v>7</v>
      </c>
      <c r="I1060" s="42">
        <v>22</v>
      </c>
      <c r="J1060" s="42">
        <v>40</v>
      </c>
      <c r="K1060" s="42">
        <v>65</v>
      </c>
      <c r="L1060" s="42">
        <v>0</v>
      </c>
      <c r="M1060" s="42">
        <v>1</v>
      </c>
      <c r="N1060" s="42">
        <v>1</v>
      </c>
      <c r="O1060" s="42">
        <v>0</v>
      </c>
      <c r="P1060" s="42">
        <v>0</v>
      </c>
      <c r="Q1060" s="42">
        <v>2</v>
      </c>
      <c r="R1060" s="42">
        <v>10</v>
      </c>
      <c r="S1060" s="46">
        <f t="shared" si="275"/>
        <v>0.26685393258426965</v>
      </c>
      <c r="T1060" s="46">
        <f t="shared" si="276"/>
        <v>0.5449438202247191</v>
      </c>
      <c r="U1060" s="46">
        <f t="shared" si="277"/>
        <v>0.3391959798994975</v>
      </c>
      <c r="V1060" s="42">
        <f t="shared" si="278"/>
        <v>398</v>
      </c>
      <c r="W1060" s="42">
        <f t="shared" si="279"/>
        <v>194</v>
      </c>
      <c r="X1060" s="47">
        <f t="shared" si="280"/>
        <v>64.16844221105528</v>
      </c>
      <c r="Y1060" s="48">
        <f t="shared" si="281"/>
        <v>6.323167663133184</v>
      </c>
    </row>
    <row r="1061" spans="1:25" ht="15">
      <c r="A1061" s="42">
        <v>2012</v>
      </c>
      <c r="B1061" s="28">
        <v>131</v>
      </c>
      <c r="C1061" s="28">
        <v>468</v>
      </c>
      <c r="D1061" s="28">
        <v>59</v>
      </c>
      <c r="E1061" s="28">
        <v>121</v>
      </c>
      <c r="F1061" s="28">
        <v>64</v>
      </c>
      <c r="G1061" s="28">
        <v>22</v>
      </c>
      <c r="H1061" s="28">
        <v>5</v>
      </c>
      <c r="I1061" s="28">
        <v>19</v>
      </c>
      <c r="J1061" s="28">
        <v>29</v>
      </c>
      <c r="K1061" s="28">
        <v>82</v>
      </c>
      <c r="L1061" s="28">
        <v>0</v>
      </c>
      <c r="M1061" s="28">
        <v>13</v>
      </c>
      <c r="N1061" s="28">
        <v>2</v>
      </c>
      <c r="O1061" s="28">
        <v>4</v>
      </c>
      <c r="P1061" s="28">
        <v>0</v>
      </c>
      <c r="Q1061" s="28">
        <v>6</v>
      </c>
      <c r="R1061" s="28">
        <v>5</v>
      </c>
      <c r="S1061" s="46">
        <f t="shared" si="275"/>
        <v>0.25854700854700857</v>
      </c>
      <c r="T1061" s="46">
        <f t="shared" si="276"/>
        <v>0.44871794871794873</v>
      </c>
      <c r="U1061" s="46">
        <f t="shared" si="277"/>
        <v>0.3037475345167653</v>
      </c>
      <c r="V1061" s="42">
        <f t="shared" si="278"/>
        <v>507</v>
      </c>
      <c r="W1061" s="42">
        <f t="shared" si="279"/>
        <v>210</v>
      </c>
      <c r="X1061" s="47">
        <f t="shared" si="280"/>
        <v>66.23988165680474</v>
      </c>
      <c r="Y1061" s="48">
        <f t="shared" si="281"/>
        <v>4.967991124260355</v>
      </c>
    </row>
    <row r="1062" spans="1:25" ht="15">
      <c r="A1062" s="35">
        <v>2013</v>
      </c>
      <c r="B1062" s="35">
        <v>121</v>
      </c>
      <c r="C1062" s="35">
        <v>409</v>
      </c>
      <c r="D1062" s="35">
        <v>58</v>
      </c>
      <c r="E1062" s="35">
        <v>116</v>
      </c>
      <c r="F1062" s="35">
        <v>59</v>
      </c>
      <c r="G1062" s="35">
        <v>21</v>
      </c>
      <c r="H1062" s="35">
        <v>2</v>
      </c>
      <c r="I1062" s="35">
        <v>17</v>
      </c>
      <c r="J1062" s="35">
        <v>46</v>
      </c>
      <c r="K1062" s="35">
        <v>97</v>
      </c>
      <c r="L1062" s="35">
        <v>5</v>
      </c>
      <c r="M1062" s="35">
        <v>2</v>
      </c>
      <c r="N1062" s="35">
        <v>1</v>
      </c>
      <c r="O1062" s="35">
        <v>7</v>
      </c>
      <c r="P1062" s="35">
        <v>1</v>
      </c>
      <c r="Q1062" s="35">
        <v>2</v>
      </c>
      <c r="R1062" s="35">
        <v>8</v>
      </c>
      <c r="S1062" s="36">
        <f t="shared" si="275"/>
        <v>0.28361858190709044</v>
      </c>
      <c r="T1062" s="36">
        <f t="shared" si="276"/>
        <v>0.46943765281173594</v>
      </c>
      <c r="U1062" s="36">
        <f t="shared" si="277"/>
        <v>0.3642241379310345</v>
      </c>
      <c r="V1062" s="35">
        <f t="shared" si="278"/>
        <v>465</v>
      </c>
      <c r="W1062" s="35">
        <f t="shared" si="279"/>
        <v>192</v>
      </c>
      <c r="X1062" s="37">
        <f t="shared" si="280"/>
        <v>71.70064516129032</v>
      </c>
      <c r="Y1062" s="38">
        <f t="shared" si="281"/>
        <v>6.347270227392914</v>
      </c>
    </row>
    <row r="1063" spans="1:25" ht="15">
      <c r="A1063" s="28" t="s">
        <v>259</v>
      </c>
      <c r="B1063" s="28">
        <f aca="true" t="shared" si="282" ref="B1063:R1063">SUM(B1058:B1062)</f>
        <v>526</v>
      </c>
      <c r="C1063" s="28">
        <f t="shared" si="282"/>
        <v>1707</v>
      </c>
      <c r="D1063" s="28">
        <f t="shared" si="282"/>
        <v>246</v>
      </c>
      <c r="E1063" s="28">
        <f t="shared" si="282"/>
        <v>450</v>
      </c>
      <c r="F1063" s="28">
        <f t="shared" si="282"/>
        <v>247</v>
      </c>
      <c r="G1063" s="28">
        <f t="shared" si="282"/>
        <v>90</v>
      </c>
      <c r="H1063" s="28">
        <f t="shared" si="282"/>
        <v>16</v>
      </c>
      <c r="I1063" s="28">
        <f t="shared" si="282"/>
        <v>75</v>
      </c>
      <c r="J1063" s="28">
        <f t="shared" si="282"/>
        <v>176</v>
      </c>
      <c r="K1063" s="28">
        <f t="shared" si="282"/>
        <v>343</v>
      </c>
      <c r="L1063" s="28">
        <f t="shared" si="282"/>
        <v>8</v>
      </c>
      <c r="M1063" s="28">
        <f t="shared" si="282"/>
        <v>21</v>
      </c>
      <c r="N1063" s="28">
        <f t="shared" si="282"/>
        <v>9</v>
      </c>
      <c r="O1063" s="28">
        <f t="shared" si="282"/>
        <v>11</v>
      </c>
      <c r="P1063" s="28">
        <f t="shared" si="282"/>
        <v>1</v>
      </c>
      <c r="Q1063" s="28">
        <f t="shared" si="282"/>
        <v>21</v>
      </c>
      <c r="R1063" s="28">
        <f t="shared" si="282"/>
        <v>31</v>
      </c>
      <c r="S1063" s="46">
        <f t="shared" si="275"/>
        <v>0.26362038664323373</v>
      </c>
      <c r="T1063" s="46">
        <f t="shared" si="276"/>
        <v>0.46690099589923845</v>
      </c>
      <c r="U1063" s="46">
        <f t="shared" si="277"/>
        <v>0.33263707571801565</v>
      </c>
      <c r="V1063" s="42">
        <f t="shared" si="278"/>
        <v>1916</v>
      </c>
      <c r="W1063" s="42">
        <f t="shared" si="279"/>
        <v>797</v>
      </c>
      <c r="X1063" s="47">
        <f t="shared" si="280"/>
        <v>270.4509707724426</v>
      </c>
      <c r="Y1063" s="48">
        <f t="shared" si="281"/>
        <v>5.536145724682298</v>
      </c>
    </row>
    <row r="1064" spans="1:25" ht="15">
      <c r="A1064" s="28"/>
      <c r="B1064" s="28"/>
      <c r="C1064" s="28"/>
      <c r="D1064" s="28"/>
      <c r="E1064" s="28"/>
      <c r="F1064" s="28"/>
      <c r="G1064" s="28"/>
      <c r="H1064" s="28"/>
      <c r="I1064" s="28"/>
      <c r="J1064" s="28"/>
      <c r="K1064" s="28"/>
      <c r="L1064" s="28"/>
      <c r="M1064" s="28"/>
      <c r="N1064" s="28"/>
      <c r="O1064" s="28"/>
      <c r="P1064" s="28"/>
      <c r="Q1064" s="28"/>
      <c r="R1064" s="28"/>
      <c r="V1064"/>
      <c r="W1064"/>
      <c r="X1064"/>
      <c r="Y1064"/>
    </row>
    <row r="1065" spans="1:25" ht="15.75">
      <c r="A1065" s="6" t="s">
        <v>61</v>
      </c>
      <c r="B1065" s="28"/>
      <c r="C1065" s="39">
        <v>2013</v>
      </c>
      <c r="D1065" s="28"/>
      <c r="E1065" s="28"/>
      <c r="F1065" s="28"/>
      <c r="G1065" s="28"/>
      <c r="H1065" s="28"/>
      <c r="I1065" s="28"/>
      <c r="J1065" s="28"/>
      <c r="K1065" s="28"/>
      <c r="L1065" s="28"/>
      <c r="M1065" s="28"/>
      <c r="N1065" s="28"/>
      <c r="O1065" s="28"/>
      <c r="P1065" s="28"/>
      <c r="Q1065" s="28"/>
      <c r="R1065" s="28"/>
      <c r="V1065"/>
      <c r="W1065"/>
      <c r="X1065"/>
      <c r="Y1065"/>
    </row>
    <row r="1066" spans="1:25" ht="15">
      <c r="A1066" s="28">
        <v>2013</v>
      </c>
      <c r="B1066" s="28">
        <v>33</v>
      </c>
      <c r="C1066" s="28">
        <v>67</v>
      </c>
      <c r="D1066" s="28">
        <v>6</v>
      </c>
      <c r="E1066" s="28">
        <v>10</v>
      </c>
      <c r="F1066" s="28">
        <v>5</v>
      </c>
      <c r="G1066" s="28">
        <v>2</v>
      </c>
      <c r="H1066" s="28">
        <v>0</v>
      </c>
      <c r="I1066" s="28">
        <v>0</v>
      </c>
      <c r="J1066" s="28">
        <v>10</v>
      </c>
      <c r="K1066" s="28">
        <v>22</v>
      </c>
      <c r="L1066" s="28">
        <v>1</v>
      </c>
      <c r="M1066" s="28">
        <v>0</v>
      </c>
      <c r="N1066" s="28">
        <v>0</v>
      </c>
      <c r="O1066" s="28">
        <v>1</v>
      </c>
      <c r="P1066" s="28">
        <v>1</v>
      </c>
      <c r="Q1066" s="28">
        <v>2</v>
      </c>
      <c r="R1066" s="28">
        <v>2</v>
      </c>
      <c r="S1066" s="46">
        <f>E1066/C1066</f>
        <v>0.14925373134328357</v>
      </c>
      <c r="T1066" s="46">
        <f>((I1066*3)+(H1066*2)+G1066+E1066)/C1066</f>
        <v>0.1791044776119403</v>
      </c>
      <c r="U1066" s="46">
        <f>(E1066+J1066+O1066)/(C1066+J1066+O1066+Q1066)</f>
        <v>0.2625</v>
      </c>
      <c r="V1066" s="42">
        <f>(C1066+J1066+O1066+P1066+Q1066)</f>
        <v>81</v>
      </c>
      <c r="W1066" s="42">
        <f>E1066+G1066+(H1066*2)+(I1066*3)</f>
        <v>12</v>
      </c>
      <c r="X1066" s="47">
        <f>((E1066+J1066+O1066-N1066-R1066)*(W1066+(0.26*(J1066+O1066)+(0.52*(P1066+Q1066+M1066))))/(C1066+J1066+O1066+P1066+Q1066))</f>
        <v>3.8516049382716053</v>
      </c>
      <c r="Y1066" s="48">
        <f>(((X1066*(3*1458))/162)/(C1066-E1066+P1066+Q1066+N1066+R1066))</f>
        <v>1.6773118279569894</v>
      </c>
    </row>
    <row r="1067" spans="22:25" ht="15">
      <c r="V1067" s="42"/>
      <c r="X1067" s="28"/>
      <c r="Y1067" s="28"/>
    </row>
    <row r="1068" spans="1:25" ht="15.75">
      <c r="A1068" s="32" t="s">
        <v>62</v>
      </c>
      <c r="C1068" s="33" t="s">
        <v>63</v>
      </c>
      <c r="V1068" s="42"/>
      <c r="X1068" s="28"/>
      <c r="Y1068" s="28"/>
    </row>
    <row r="1069" spans="1:25" ht="15">
      <c r="A1069" s="28">
        <v>1999</v>
      </c>
      <c r="B1069" s="28">
        <v>153</v>
      </c>
      <c r="C1069" s="28">
        <v>620</v>
      </c>
      <c r="D1069" s="28">
        <v>110</v>
      </c>
      <c r="E1069" s="28">
        <v>176</v>
      </c>
      <c r="F1069" s="28">
        <v>131</v>
      </c>
      <c r="G1069" s="28">
        <v>17</v>
      </c>
      <c r="H1069" s="28">
        <v>0</v>
      </c>
      <c r="I1069" s="28">
        <v>56</v>
      </c>
      <c r="J1069" s="28">
        <v>67</v>
      </c>
      <c r="K1069" s="28">
        <v>160</v>
      </c>
      <c r="L1069" s="28">
        <v>7</v>
      </c>
      <c r="M1069" s="28">
        <v>19</v>
      </c>
      <c r="N1069" s="28">
        <v>5</v>
      </c>
      <c r="O1069" s="28">
        <v>0</v>
      </c>
      <c r="P1069" s="28">
        <v>0</v>
      </c>
      <c r="Q1069" s="28">
        <v>5</v>
      </c>
      <c r="R1069" s="28">
        <v>14</v>
      </c>
      <c r="S1069" s="29">
        <f aca="true" t="shared" si="283" ref="S1069:S1074">E1069/C1069</f>
        <v>0.2838709677419355</v>
      </c>
      <c r="T1069" s="29">
        <f aca="true" t="shared" si="284" ref="T1069:T1074">((I1069*3)+(H1069*2)+G1069+E1069)/C1069</f>
        <v>0.582258064516129</v>
      </c>
      <c r="U1069" s="29">
        <f aca="true" t="shared" si="285" ref="U1069:U1074">(E1069+J1069+O1069)/(C1069+J1069+O1069+Q1069)</f>
        <v>0.3511560693641618</v>
      </c>
      <c r="V1069" s="42">
        <f aca="true" t="shared" si="286" ref="V1069:V1074">(C1069+J1069+O1069+P1069+Q1069)</f>
        <v>692</v>
      </c>
      <c r="W1069" s="28">
        <f aca="true" t="shared" si="287" ref="W1069:W1074">E1069+G1069+(H1069*2)+(I1069*3)</f>
        <v>361</v>
      </c>
      <c r="X1069" s="30">
        <f aca="true" t="shared" si="288" ref="X1069:X1074">((E1069+J1069+O1069-N1069-R1069)*(W1069+(0.26*(J1069+O1069)+(0.52*(P1069+Q1069+M1069))))/(C1069+J1069+O1069+P1069+Q1069))</f>
        <v>126.53410404624276</v>
      </c>
      <c r="Y1069" s="31">
        <f aca="true" t="shared" si="289" ref="Y1069:Y1074">(((X1069*(3*1458))/162)/(C1069-E1069+P1069+Q1069+N1069+R1069))</f>
        <v>7.300044464206312</v>
      </c>
    </row>
    <row r="1070" spans="1:25" ht="15">
      <c r="A1070" s="28">
        <v>2000</v>
      </c>
      <c r="B1070" s="28">
        <v>151</v>
      </c>
      <c r="C1070" s="28">
        <v>614</v>
      </c>
      <c r="D1070" s="28">
        <v>111</v>
      </c>
      <c r="E1070" s="28">
        <v>141</v>
      </c>
      <c r="F1070" s="28">
        <v>120</v>
      </c>
      <c r="G1070" s="28">
        <v>24</v>
      </c>
      <c r="H1070" s="28">
        <v>1</v>
      </c>
      <c r="I1070" s="28">
        <v>50</v>
      </c>
      <c r="J1070" s="28">
        <v>73</v>
      </c>
      <c r="K1070" s="28">
        <v>177</v>
      </c>
      <c r="L1070" s="28">
        <v>11</v>
      </c>
      <c r="M1070" s="28">
        <v>2</v>
      </c>
      <c r="N1070" s="28">
        <v>1</v>
      </c>
      <c r="O1070" s="28">
        <v>3</v>
      </c>
      <c r="P1070" s="28">
        <v>0</v>
      </c>
      <c r="Q1070" s="28">
        <v>8</v>
      </c>
      <c r="R1070" s="28">
        <v>16</v>
      </c>
      <c r="S1070" s="29">
        <f t="shared" si="283"/>
        <v>0.2296416938110749</v>
      </c>
      <c r="T1070" s="29">
        <f t="shared" si="284"/>
        <v>0.5162866449511401</v>
      </c>
      <c r="U1070" s="29">
        <f t="shared" si="285"/>
        <v>0.3108882521489971</v>
      </c>
      <c r="V1070" s="42">
        <f t="shared" si="286"/>
        <v>698</v>
      </c>
      <c r="W1070" s="28">
        <f t="shared" si="287"/>
        <v>317</v>
      </c>
      <c r="X1070" s="30">
        <f t="shared" si="288"/>
        <v>97.98280802292264</v>
      </c>
      <c r="Y1070" s="31">
        <f t="shared" si="289"/>
        <v>5.312320916905445</v>
      </c>
    </row>
    <row r="1071" spans="1:25" ht="15">
      <c r="A1071" s="28">
        <v>2001</v>
      </c>
      <c r="B1071" s="28">
        <v>156</v>
      </c>
      <c r="C1071" s="28">
        <v>627</v>
      </c>
      <c r="D1071" s="43">
        <v>135</v>
      </c>
      <c r="E1071" s="28">
        <v>182</v>
      </c>
      <c r="F1071" s="28">
        <v>127</v>
      </c>
      <c r="G1071" s="28">
        <v>40</v>
      </c>
      <c r="H1071" s="28">
        <v>0</v>
      </c>
      <c r="I1071" s="28">
        <v>46</v>
      </c>
      <c r="J1071" s="28">
        <v>78</v>
      </c>
      <c r="K1071" s="28">
        <v>169</v>
      </c>
      <c r="L1071" s="28">
        <v>0</v>
      </c>
      <c r="M1071" s="28">
        <v>2</v>
      </c>
      <c r="N1071" s="28">
        <v>1</v>
      </c>
      <c r="O1071" s="28">
        <v>3</v>
      </c>
      <c r="P1071" s="28">
        <v>0</v>
      </c>
      <c r="Q1071" s="28">
        <v>2</v>
      </c>
      <c r="R1071" s="28">
        <v>10</v>
      </c>
      <c r="S1071" s="29">
        <f t="shared" si="283"/>
        <v>0.2902711323763955</v>
      </c>
      <c r="T1071" s="29">
        <f t="shared" si="284"/>
        <v>0.5741626794258373</v>
      </c>
      <c r="U1071" s="29">
        <f t="shared" si="285"/>
        <v>0.3704225352112676</v>
      </c>
      <c r="V1071" s="42">
        <f t="shared" si="286"/>
        <v>710</v>
      </c>
      <c r="W1071" s="28">
        <f t="shared" si="287"/>
        <v>360</v>
      </c>
      <c r="X1071" s="30">
        <f t="shared" si="288"/>
        <v>135.98771830985916</v>
      </c>
      <c r="Y1071" s="31">
        <f t="shared" si="289"/>
        <v>8.016743219140169</v>
      </c>
    </row>
    <row r="1072" spans="1:25" ht="15">
      <c r="A1072" s="28">
        <v>2002</v>
      </c>
      <c r="B1072" s="28">
        <v>156</v>
      </c>
      <c r="C1072" s="28">
        <v>594</v>
      </c>
      <c r="D1072" s="28">
        <v>108</v>
      </c>
      <c r="E1072" s="28">
        <v>182</v>
      </c>
      <c r="F1072" s="28">
        <v>125</v>
      </c>
      <c r="G1072" s="28">
        <v>31</v>
      </c>
      <c r="H1072" s="28">
        <v>4</v>
      </c>
      <c r="I1072" s="28">
        <v>51</v>
      </c>
      <c r="J1072" s="28">
        <v>100</v>
      </c>
      <c r="K1072" s="28">
        <v>157</v>
      </c>
      <c r="L1072" s="28">
        <v>6</v>
      </c>
      <c r="M1072" s="28">
        <v>0</v>
      </c>
      <c r="N1072" s="28">
        <v>0</v>
      </c>
      <c r="O1072" s="28">
        <v>4</v>
      </c>
      <c r="P1072" s="28">
        <v>0</v>
      </c>
      <c r="Q1072" s="28">
        <v>3</v>
      </c>
      <c r="R1072" s="28">
        <v>11</v>
      </c>
      <c r="S1072" s="29">
        <f t="shared" si="283"/>
        <v>0.3063973063973064</v>
      </c>
      <c r="T1072" s="29">
        <f t="shared" si="284"/>
        <v>0.6296296296296297</v>
      </c>
      <c r="U1072" s="29">
        <f t="shared" si="285"/>
        <v>0.4079885877318117</v>
      </c>
      <c r="V1072" s="42">
        <f t="shared" si="286"/>
        <v>701</v>
      </c>
      <c r="W1072" s="28">
        <f t="shared" si="287"/>
        <v>374</v>
      </c>
      <c r="X1072" s="30">
        <f t="shared" si="288"/>
        <v>157.93865905848787</v>
      </c>
      <c r="Y1072" s="31">
        <f t="shared" si="289"/>
        <v>10.010196700890077</v>
      </c>
    </row>
    <row r="1073" spans="1:25" ht="15">
      <c r="A1073" s="35">
        <v>2003</v>
      </c>
      <c r="B1073" s="35">
        <v>162</v>
      </c>
      <c r="C1073" s="35">
        <v>583</v>
      </c>
      <c r="D1073" s="35">
        <v>89</v>
      </c>
      <c r="E1073" s="35">
        <v>148</v>
      </c>
      <c r="F1073" s="35">
        <v>99</v>
      </c>
      <c r="G1073" s="35">
        <v>27</v>
      </c>
      <c r="H1073" s="35">
        <v>2</v>
      </c>
      <c r="I1073" s="35">
        <v>38</v>
      </c>
      <c r="J1073" s="35">
        <v>99</v>
      </c>
      <c r="K1073" s="35">
        <v>159</v>
      </c>
      <c r="L1073" s="35">
        <v>4</v>
      </c>
      <c r="M1073" s="35">
        <v>3</v>
      </c>
      <c r="N1073" s="35">
        <v>1</v>
      </c>
      <c r="O1073" s="35">
        <v>3</v>
      </c>
      <c r="P1073" s="35">
        <v>0</v>
      </c>
      <c r="Q1073" s="35">
        <v>8</v>
      </c>
      <c r="R1073" s="35">
        <v>19</v>
      </c>
      <c r="S1073" s="36">
        <f t="shared" si="283"/>
        <v>0.2538593481989708</v>
      </c>
      <c r="T1073" s="36">
        <f t="shared" si="284"/>
        <v>0.5025728987993139</v>
      </c>
      <c r="U1073" s="36">
        <f t="shared" si="285"/>
        <v>0.36075036075036077</v>
      </c>
      <c r="V1073" s="35">
        <f t="shared" si="286"/>
        <v>693</v>
      </c>
      <c r="W1073" s="35">
        <f t="shared" si="287"/>
        <v>293</v>
      </c>
      <c r="X1073" s="37">
        <f t="shared" si="288"/>
        <v>107.94401154401154</v>
      </c>
      <c r="Y1073" s="38">
        <f t="shared" si="289"/>
        <v>6.294791169953157</v>
      </c>
    </row>
    <row r="1074" spans="1:25" ht="15">
      <c r="A1074" s="28" t="s">
        <v>259</v>
      </c>
      <c r="B1074" s="28">
        <f>SUM(B1069:B1073)</f>
        <v>778</v>
      </c>
      <c r="C1074" s="28">
        <f aca="true" t="shared" si="290" ref="C1074:R1074">SUM(C1069:C1073)</f>
        <v>3038</v>
      </c>
      <c r="D1074" s="28">
        <f t="shared" si="290"/>
        <v>553</v>
      </c>
      <c r="E1074" s="28">
        <f t="shared" si="290"/>
        <v>829</v>
      </c>
      <c r="F1074" s="28">
        <f t="shared" si="290"/>
        <v>602</v>
      </c>
      <c r="G1074" s="28">
        <f t="shared" si="290"/>
        <v>139</v>
      </c>
      <c r="H1074" s="28">
        <f t="shared" si="290"/>
        <v>7</v>
      </c>
      <c r="I1074" s="28">
        <f t="shared" si="290"/>
        <v>241</v>
      </c>
      <c r="J1074" s="28">
        <f t="shared" si="290"/>
        <v>417</v>
      </c>
      <c r="K1074" s="28">
        <f t="shared" si="290"/>
        <v>822</v>
      </c>
      <c r="L1074" s="28">
        <f t="shared" si="290"/>
        <v>28</v>
      </c>
      <c r="M1074" s="28">
        <f t="shared" si="290"/>
        <v>26</v>
      </c>
      <c r="N1074" s="28">
        <f t="shared" si="290"/>
        <v>8</v>
      </c>
      <c r="O1074" s="28">
        <f t="shared" si="290"/>
        <v>13</v>
      </c>
      <c r="P1074" s="28">
        <f t="shared" si="290"/>
        <v>0</v>
      </c>
      <c r="Q1074" s="28">
        <f t="shared" si="290"/>
        <v>26</v>
      </c>
      <c r="R1074" s="28">
        <f t="shared" si="290"/>
        <v>70</v>
      </c>
      <c r="S1074" s="29">
        <f t="shared" si="283"/>
        <v>0.2728768926925609</v>
      </c>
      <c r="T1074" s="70">
        <f t="shared" si="284"/>
        <v>0.5612244897959183</v>
      </c>
      <c r="U1074" s="29">
        <f t="shared" si="285"/>
        <v>0.3603319977103606</v>
      </c>
      <c r="V1074" s="42">
        <f t="shared" si="286"/>
        <v>3494</v>
      </c>
      <c r="W1074" s="28">
        <f t="shared" si="287"/>
        <v>1705</v>
      </c>
      <c r="X1074" s="30">
        <f t="shared" si="288"/>
        <v>623.232696050372</v>
      </c>
      <c r="Y1074" s="31">
        <f t="shared" si="289"/>
        <v>7.275089837163876</v>
      </c>
    </row>
    <row r="1075" spans="22:25" ht="12.75">
      <c r="V1075"/>
      <c r="W1075"/>
      <c r="X1075"/>
      <c r="Y1075"/>
    </row>
    <row r="1076" spans="1:25" ht="15.75">
      <c r="A1076" s="32" t="s">
        <v>64</v>
      </c>
      <c r="C1076" s="33" t="s">
        <v>6</v>
      </c>
      <c r="V1076"/>
      <c r="W1076"/>
      <c r="X1076"/>
      <c r="Y1076"/>
    </row>
    <row r="1077" spans="1:25" ht="15">
      <c r="A1077" s="28">
        <v>2009</v>
      </c>
      <c r="B1077" s="28">
        <v>106</v>
      </c>
      <c r="C1077" s="28">
        <v>356</v>
      </c>
      <c r="D1077" s="28">
        <v>54</v>
      </c>
      <c r="E1077" s="28">
        <v>113</v>
      </c>
      <c r="F1077" s="28">
        <v>53</v>
      </c>
      <c r="G1077" s="28">
        <v>14</v>
      </c>
      <c r="H1077" s="28">
        <v>2</v>
      </c>
      <c r="I1077" s="28">
        <v>9</v>
      </c>
      <c r="J1077" s="28">
        <v>38</v>
      </c>
      <c r="K1077" s="28">
        <v>48</v>
      </c>
      <c r="L1077" s="28">
        <v>3</v>
      </c>
      <c r="M1077" s="28">
        <v>14</v>
      </c>
      <c r="N1077" s="28">
        <v>10</v>
      </c>
      <c r="O1077" s="28">
        <v>3</v>
      </c>
      <c r="P1077" s="28">
        <v>16</v>
      </c>
      <c r="Q1077" s="28">
        <v>2</v>
      </c>
      <c r="R1077" s="28">
        <v>4</v>
      </c>
      <c r="S1077" s="29">
        <f aca="true" t="shared" si="291" ref="S1077:S1082">E1077/C1077</f>
        <v>0.31741573033707865</v>
      </c>
      <c r="T1077" s="71">
        <f aca="true" t="shared" si="292" ref="T1077:T1082">((I1077*3)+(H1077*2)+G1077+E1077)/C1077</f>
        <v>0.4438202247191011</v>
      </c>
      <c r="U1077" s="29">
        <f aca="true" t="shared" si="293" ref="U1077:U1082">(E1077+J1077+O1077)/(C1077+J1077+O1077+Q1077)</f>
        <v>0.38596491228070173</v>
      </c>
      <c r="V1077" s="42">
        <f aca="true" t="shared" si="294" ref="V1077:V1082">(C1077+J1077+O1077+P1077+Q1077)</f>
        <v>415</v>
      </c>
      <c r="W1077" s="28">
        <f aca="true" t="shared" si="295" ref="W1077:W1082">E1077+G1077+(H1077*2)+(I1077*3)</f>
        <v>158</v>
      </c>
      <c r="X1077" s="30">
        <f aca="true" t="shared" si="296" ref="X1077:X1082">((E1077+J1077+O1077-N1077-R1077)*(W1077+(0.26*(J1077+O1077)+(0.52*(P1077+Q1077+M1077))))/(C1077+J1077+O1077+P1077+Q1077))</f>
        <v>62.51084337349398</v>
      </c>
      <c r="Y1077" s="31">
        <f aca="true" t="shared" si="297" ref="Y1077:Y1082">(((X1077*(3*1458))/162)/(C1077-E1077+P1077+Q1077+N1077+R1077))</f>
        <v>6.1374282584885</v>
      </c>
    </row>
    <row r="1078" spans="1:25" ht="15">
      <c r="A1078" s="42">
        <v>2010</v>
      </c>
      <c r="B1078" s="42">
        <v>158</v>
      </c>
      <c r="C1078" s="42">
        <v>644</v>
      </c>
      <c r="D1078" s="42">
        <v>118</v>
      </c>
      <c r="E1078" s="42">
        <v>216</v>
      </c>
      <c r="F1078" s="42">
        <v>79</v>
      </c>
      <c r="G1078" s="42">
        <v>19</v>
      </c>
      <c r="H1078" s="42">
        <v>9</v>
      </c>
      <c r="I1078" s="42">
        <v>6</v>
      </c>
      <c r="J1078" s="42">
        <v>64</v>
      </c>
      <c r="K1078" s="42">
        <v>75</v>
      </c>
      <c r="L1078" s="42">
        <v>5</v>
      </c>
      <c r="M1078" s="42">
        <v>40</v>
      </c>
      <c r="N1078" s="42">
        <v>12</v>
      </c>
      <c r="O1078" s="42">
        <v>7</v>
      </c>
      <c r="P1078" s="42">
        <v>18</v>
      </c>
      <c r="Q1078" s="42">
        <v>4</v>
      </c>
      <c r="R1078" s="42">
        <v>8</v>
      </c>
      <c r="S1078" s="46">
        <f t="shared" si="291"/>
        <v>0.33540372670807456</v>
      </c>
      <c r="T1078" s="72">
        <f t="shared" si="292"/>
        <v>0.42080745341614906</v>
      </c>
      <c r="U1078" s="46">
        <f t="shared" si="293"/>
        <v>0.3991655076495132</v>
      </c>
      <c r="V1078" s="42">
        <f t="shared" si="294"/>
        <v>737</v>
      </c>
      <c r="W1078" s="42">
        <f t="shared" si="295"/>
        <v>271</v>
      </c>
      <c r="X1078" s="47">
        <f t="shared" si="296"/>
        <v>116.54531886024422</v>
      </c>
      <c r="Y1078" s="48">
        <f t="shared" si="297"/>
        <v>6.695156615375732</v>
      </c>
    </row>
    <row r="1079" spans="1:25" ht="15">
      <c r="A1079" s="42">
        <v>2011</v>
      </c>
      <c r="B1079" s="42">
        <v>162</v>
      </c>
      <c r="C1079" s="42">
        <v>555</v>
      </c>
      <c r="D1079" s="42">
        <v>87</v>
      </c>
      <c r="E1079" s="42">
        <v>156</v>
      </c>
      <c r="F1079" s="42">
        <v>79</v>
      </c>
      <c r="G1079" s="42">
        <v>18</v>
      </c>
      <c r="H1079" s="42">
        <v>11</v>
      </c>
      <c r="I1079" s="42">
        <v>5</v>
      </c>
      <c r="J1079" s="42">
        <v>69</v>
      </c>
      <c r="K1079" s="42">
        <v>68</v>
      </c>
      <c r="L1079" s="42">
        <v>3</v>
      </c>
      <c r="M1079" s="42">
        <v>30</v>
      </c>
      <c r="N1079" s="42">
        <v>8</v>
      </c>
      <c r="O1079" s="42">
        <v>5</v>
      </c>
      <c r="P1079" s="42">
        <v>28</v>
      </c>
      <c r="Q1079" s="42">
        <v>4</v>
      </c>
      <c r="R1079" s="42">
        <v>11</v>
      </c>
      <c r="S1079" s="46">
        <f t="shared" si="291"/>
        <v>0.2810810810810811</v>
      </c>
      <c r="T1079" s="72">
        <f t="shared" si="292"/>
        <v>0.3801801801801802</v>
      </c>
      <c r="U1079" s="46">
        <f t="shared" si="293"/>
        <v>0.36334913112164297</v>
      </c>
      <c r="V1079" s="42">
        <f t="shared" si="294"/>
        <v>661</v>
      </c>
      <c r="W1079" s="42">
        <f t="shared" si="295"/>
        <v>211</v>
      </c>
      <c r="X1079" s="47">
        <f t="shared" si="296"/>
        <v>83.7871104387292</v>
      </c>
      <c r="Y1079" s="48">
        <f t="shared" si="297"/>
        <v>5.027226626323753</v>
      </c>
    </row>
    <row r="1080" spans="1:25" ht="15">
      <c r="A1080" s="42">
        <v>2012</v>
      </c>
      <c r="B1080" s="42">
        <v>111</v>
      </c>
      <c r="C1080" s="42">
        <v>294</v>
      </c>
      <c r="D1080" s="42">
        <v>27</v>
      </c>
      <c r="E1080" s="42">
        <v>57</v>
      </c>
      <c r="F1080" s="42">
        <v>20</v>
      </c>
      <c r="G1080" s="42">
        <v>12</v>
      </c>
      <c r="H1080" s="42">
        <v>3</v>
      </c>
      <c r="I1080" s="42">
        <v>1</v>
      </c>
      <c r="J1080" s="42">
        <v>28</v>
      </c>
      <c r="K1080" s="42">
        <v>33</v>
      </c>
      <c r="L1080" s="42">
        <v>2</v>
      </c>
      <c r="M1080" s="42">
        <v>5</v>
      </c>
      <c r="N1080" s="42">
        <v>1</v>
      </c>
      <c r="O1080" s="42">
        <v>0</v>
      </c>
      <c r="P1080" s="42">
        <v>0</v>
      </c>
      <c r="Q1080" s="42">
        <v>3</v>
      </c>
      <c r="R1080" s="42">
        <v>4</v>
      </c>
      <c r="S1080" s="46">
        <f t="shared" si="291"/>
        <v>0.19387755102040816</v>
      </c>
      <c r="T1080" s="72">
        <f t="shared" si="292"/>
        <v>0.2653061224489796</v>
      </c>
      <c r="U1080" s="46">
        <f t="shared" si="293"/>
        <v>0.26153846153846155</v>
      </c>
      <c r="V1080" s="42">
        <f t="shared" si="294"/>
        <v>325</v>
      </c>
      <c r="W1080" s="42">
        <f t="shared" si="295"/>
        <v>78</v>
      </c>
      <c r="X1080" s="47">
        <f t="shared" si="296"/>
        <v>22.016</v>
      </c>
      <c r="Y1080" s="48">
        <f t="shared" si="297"/>
        <v>2.42625306122449</v>
      </c>
    </row>
    <row r="1081" spans="1:25" ht="15">
      <c r="A1081" s="35">
        <v>2013</v>
      </c>
      <c r="B1081" s="35">
        <v>145</v>
      </c>
      <c r="C1081" s="35">
        <v>555</v>
      </c>
      <c r="D1081" s="35">
        <v>92</v>
      </c>
      <c r="E1081" s="35">
        <v>168</v>
      </c>
      <c r="F1081" s="35">
        <v>61</v>
      </c>
      <c r="G1081" s="35">
        <v>57</v>
      </c>
      <c r="H1081" s="35">
        <v>5</v>
      </c>
      <c r="I1081" s="35">
        <v>7</v>
      </c>
      <c r="J1081" s="35">
        <v>39</v>
      </c>
      <c r="K1081" s="35">
        <v>59</v>
      </c>
      <c r="L1081" s="35">
        <v>5</v>
      </c>
      <c r="M1081" s="35">
        <v>16</v>
      </c>
      <c r="N1081" s="35">
        <v>1</v>
      </c>
      <c r="O1081" s="35">
        <v>0</v>
      </c>
      <c r="P1081" s="35">
        <v>11</v>
      </c>
      <c r="Q1081" s="35">
        <v>4</v>
      </c>
      <c r="R1081" s="35">
        <v>17</v>
      </c>
      <c r="S1081" s="36">
        <f t="shared" si="291"/>
        <v>0.3027027027027027</v>
      </c>
      <c r="T1081" s="73">
        <f t="shared" si="292"/>
        <v>0.46126126126126127</v>
      </c>
      <c r="U1081" s="36">
        <f t="shared" si="293"/>
        <v>0.34615384615384615</v>
      </c>
      <c r="V1081" s="35">
        <f t="shared" si="294"/>
        <v>609</v>
      </c>
      <c r="W1081" s="35">
        <f t="shared" si="295"/>
        <v>256</v>
      </c>
      <c r="X1081" s="37">
        <f t="shared" si="296"/>
        <v>87.59793103448276</v>
      </c>
      <c r="Y1081" s="38">
        <f t="shared" si="297"/>
        <v>5.631295566502463</v>
      </c>
    </row>
    <row r="1082" spans="1:25" ht="15">
      <c r="A1082" s="28" t="s">
        <v>259</v>
      </c>
      <c r="B1082" s="28">
        <f>SUM(B1077:B1081)</f>
        <v>682</v>
      </c>
      <c r="C1082" s="28">
        <f aca="true" t="shared" si="298" ref="C1082:R1082">SUM(C1077:C1081)</f>
        <v>2404</v>
      </c>
      <c r="D1082" s="28">
        <f t="shared" si="298"/>
        <v>378</v>
      </c>
      <c r="E1082" s="28">
        <f t="shared" si="298"/>
        <v>710</v>
      </c>
      <c r="F1082" s="28">
        <f t="shared" si="298"/>
        <v>292</v>
      </c>
      <c r="G1082" s="28">
        <f t="shared" si="298"/>
        <v>120</v>
      </c>
      <c r="H1082" s="28">
        <f t="shared" si="298"/>
        <v>30</v>
      </c>
      <c r="I1082" s="28">
        <f t="shared" si="298"/>
        <v>28</v>
      </c>
      <c r="J1082" s="28">
        <f t="shared" si="298"/>
        <v>238</v>
      </c>
      <c r="K1082" s="28">
        <f t="shared" si="298"/>
        <v>283</v>
      </c>
      <c r="L1082" s="28">
        <f t="shared" si="298"/>
        <v>18</v>
      </c>
      <c r="M1082" s="28">
        <f t="shared" si="298"/>
        <v>105</v>
      </c>
      <c r="N1082" s="28">
        <f t="shared" si="298"/>
        <v>32</v>
      </c>
      <c r="O1082" s="28">
        <f t="shared" si="298"/>
        <v>15</v>
      </c>
      <c r="P1082" s="28">
        <f t="shared" si="298"/>
        <v>73</v>
      </c>
      <c r="Q1082" s="28">
        <f t="shared" si="298"/>
        <v>17</v>
      </c>
      <c r="R1082" s="28">
        <f t="shared" si="298"/>
        <v>44</v>
      </c>
      <c r="S1082" s="46">
        <f t="shared" si="291"/>
        <v>0.29534109816971715</v>
      </c>
      <c r="T1082" s="72">
        <f t="shared" si="292"/>
        <v>0.4051580698835274</v>
      </c>
      <c r="U1082" s="46">
        <f t="shared" si="293"/>
        <v>0.36013462976813765</v>
      </c>
      <c r="V1082" s="42">
        <f t="shared" si="294"/>
        <v>2747</v>
      </c>
      <c r="W1082" s="42">
        <f t="shared" si="295"/>
        <v>974</v>
      </c>
      <c r="X1082" s="47">
        <f t="shared" si="296"/>
        <v>368.4844048052421</v>
      </c>
      <c r="Y1082" s="48">
        <f t="shared" si="297"/>
        <v>5.348967166527707</v>
      </c>
    </row>
    <row r="1083" spans="19:22" ht="15">
      <c r="S1083" s="29"/>
      <c r="T1083" s="72"/>
      <c r="U1083" s="29"/>
      <c r="V1083" s="42"/>
    </row>
    <row r="1084" spans="1:25" ht="15.75">
      <c r="A1084" s="32" t="s">
        <v>65</v>
      </c>
      <c r="C1084" s="33" t="s">
        <v>66</v>
      </c>
      <c r="V1084" s="42"/>
      <c r="X1084" s="28"/>
      <c r="Y1084" s="28"/>
    </row>
    <row r="1085" spans="1:25" ht="15">
      <c r="A1085" s="28">
        <v>1994</v>
      </c>
      <c r="B1085" s="28">
        <v>121</v>
      </c>
      <c r="C1085" s="28">
        <v>281</v>
      </c>
      <c r="D1085" s="28">
        <v>34</v>
      </c>
      <c r="E1085" s="28">
        <v>82</v>
      </c>
      <c r="F1085" s="28">
        <v>32</v>
      </c>
      <c r="G1085" s="28">
        <v>10</v>
      </c>
      <c r="H1085" s="28">
        <v>2</v>
      </c>
      <c r="I1085" s="28">
        <v>2</v>
      </c>
      <c r="J1085" s="28">
        <v>17</v>
      </c>
      <c r="K1085" s="28">
        <v>51</v>
      </c>
      <c r="L1085" s="28">
        <v>13</v>
      </c>
      <c r="M1085" s="28">
        <v>2</v>
      </c>
      <c r="N1085" s="28">
        <v>0</v>
      </c>
      <c r="O1085" s="28">
        <v>5</v>
      </c>
      <c r="P1085" s="28">
        <v>6</v>
      </c>
      <c r="Q1085" s="28">
        <v>0</v>
      </c>
      <c r="R1085" s="28">
        <v>13</v>
      </c>
      <c r="S1085" s="29">
        <f aca="true" t="shared" si="299" ref="S1085:S1092">E1085/C1085</f>
        <v>0.2918149466192171</v>
      </c>
      <c r="T1085" s="29">
        <f aca="true" t="shared" si="300" ref="T1085:T1092">((I1085*3)+(H1085*2)+G1085+E1085)/C1085</f>
        <v>0.36298932384341637</v>
      </c>
      <c r="U1085" s="29">
        <f aca="true" t="shared" si="301" ref="U1085:U1092">(E1085+J1085+O1085)/(C1085+J1085+O1085+Q1085)</f>
        <v>0.3432343234323432</v>
      </c>
      <c r="V1085" s="42">
        <f aca="true" t="shared" si="302" ref="V1085:V1092">(C1085+J1085+O1085+P1085+Q1085)</f>
        <v>309</v>
      </c>
      <c r="W1085" s="28">
        <f aca="true" t="shared" si="303" ref="W1085:W1092">E1085+G1085+(H1085*2)+(I1085*3)</f>
        <v>102</v>
      </c>
      <c r="X1085" s="30">
        <f aca="true" t="shared" si="304" ref="X1085:X1092">((E1085+J1085+O1085-N1085-R1085)*(W1085+(0.26*(J1085+O1085)+(0.52*(P1085+Q1085+M1085))))/(C1085+J1085+O1085+P1085+Q1085))</f>
        <v>32.948478964401296</v>
      </c>
      <c r="Y1085" s="31">
        <f aca="true" t="shared" si="305" ref="Y1085:Y1092">(((X1085*(3*1458))/162)/(C1085-E1085+P1085+Q1085+N1085+R1085))</f>
        <v>4.080774917609335</v>
      </c>
    </row>
    <row r="1086" spans="1:25" ht="15">
      <c r="A1086" s="28">
        <v>1995</v>
      </c>
      <c r="B1086" s="28">
        <v>129</v>
      </c>
      <c r="C1086" s="28">
        <v>399</v>
      </c>
      <c r="D1086" s="28">
        <v>50</v>
      </c>
      <c r="E1086" s="28">
        <v>102</v>
      </c>
      <c r="F1086" s="28">
        <v>40</v>
      </c>
      <c r="G1086" s="28">
        <v>15</v>
      </c>
      <c r="H1086" s="28">
        <v>4</v>
      </c>
      <c r="I1086" s="28">
        <v>3</v>
      </c>
      <c r="J1086" s="28">
        <v>46</v>
      </c>
      <c r="K1086" s="28">
        <v>68</v>
      </c>
      <c r="L1086" s="28">
        <v>16</v>
      </c>
      <c r="M1086" s="28">
        <v>2</v>
      </c>
      <c r="N1086" s="28">
        <v>3</v>
      </c>
      <c r="O1086" s="28">
        <v>12</v>
      </c>
      <c r="P1086" s="28">
        <v>9</v>
      </c>
      <c r="Q1086" s="28">
        <v>1</v>
      </c>
      <c r="R1086" s="28">
        <v>6</v>
      </c>
      <c r="S1086" s="29">
        <f t="shared" si="299"/>
        <v>0.2556390977443609</v>
      </c>
      <c r="T1086" s="29">
        <f t="shared" si="300"/>
        <v>0.3358395989974937</v>
      </c>
      <c r="U1086" s="29">
        <f t="shared" si="301"/>
        <v>0.34934497816593885</v>
      </c>
      <c r="V1086" s="42">
        <f t="shared" si="302"/>
        <v>467</v>
      </c>
      <c r="W1086" s="28">
        <f t="shared" si="303"/>
        <v>134</v>
      </c>
      <c r="X1086" s="30">
        <f t="shared" si="304"/>
        <v>50.22124197002141</v>
      </c>
      <c r="Y1086" s="31">
        <f t="shared" si="305"/>
        <v>4.29105548478031</v>
      </c>
    </row>
    <row r="1087" spans="1:25" ht="15">
      <c r="A1087" s="28">
        <v>1996</v>
      </c>
      <c r="B1087" s="28">
        <v>98</v>
      </c>
      <c r="C1087" s="28">
        <v>238</v>
      </c>
      <c r="D1087" s="28">
        <v>24</v>
      </c>
      <c r="E1087" s="28">
        <v>40</v>
      </c>
      <c r="F1087" s="28">
        <v>21</v>
      </c>
      <c r="G1087" s="28">
        <v>9</v>
      </c>
      <c r="H1087" s="28">
        <v>2</v>
      </c>
      <c r="I1087" s="28">
        <v>1</v>
      </c>
      <c r="J1087" s="28">
        <v>25</v>
      </c>
      <c r="K1087" s="28">
        <v>31</v>
      </c>
      <c r="L1087" s="28">
        <v>10</v>
      </c>
      <c r="M1087" s="28">
        <v>2</v>
      </c>
      <c r="N1087" s="28">
        <v>1</v>
      </c>
      <c r="O1087" s="28">
        <v>7</v>
      </c>
      <c r="P1087" s="28">
        <v>13</v>
      </c>
      <c r="Q1087" s="28">
        <v>1</v>
      </c>
      <c r="R1087" s="28">
        <v>5</v>
      </c>
      <c r="S1087" s="29">
        <f t="shared" si="299"/>
        <v>0.16806722689075632</v>
      </c>
      <c r="T1087" s="29">
        <f t="shared" si="300"/>
        <v>0.23529411764705882</v>
      </c>
      <c r="U1087" s="29">
        <f t="shared" si="301"/>
        <v>0.2656826568265683</v>
      </c>
      <c r="V1087" s="42">
        <f t="shared" si="302"/>
        <v>284</v>
      </c>
      <c r="W1087" s="28">
        <f t="shared" si="303"/>
        <v>56</v>
      </c>
      <c r="X1087" s="30">
        <f t="shared" si="304"/>
        <v>16.88112676056338</v>
      </c>
      <c r="Y1087" s="31">
        <f t="shared" si="305"/>
        <v>2.090781754748676</v>
      </c>
    </row>
    <row r="1088" spans="1:25" ht="15">
      <c r="A1088" s="28">
        <v>1997</v>
      </c>
      <c r="B1088" s="28">
        <v>46</v>
      </c>
      <c r="C1088" s="28">
        <v>118</v>
      </c>
      <c r="D1088" s="28">
        <v>18</v>
      </c>
      <c r="E1088" s="28">
        <v>41</v>
      </c>
      <c r="F1088" s="28">
        <v>13</v>
      </c>
      <c r="G1088" s="28">
        <v>6</v>
      </c>
      <c r="H1088" s="28">
        <v>3</v>
      </c>
      <c r="I1088" s="28">
        <v>2</v>
      </c>
      <c r="J1088" s="28">
        <v>10</v>
      </c>
      <c r="K1088" s="28">
        <v>24</v>
      </c>
      <c r="L1088" s="28">
        <v>3</v>
      </c>
      <c r="M1088" s="28">
        <v>1</v>
      </c>
      <c r="N1088" s="28">
        <v>2</v>
      </c>
      <c r="O1088" s="28">
        <v>0</v>
      </c>
      <c r="P1088" s="28">
        <v>3</v>
      </c>
      <c r="Q1088" s="28">
        <v>1</v>
      </c>
      <c r="R1088" s="28">
        <v>2</v>
      </c>
      <c r="S1088" s="29">
        <f t="shared" si="299"/>
        <v>0.3474576271186441</v>
      </c>
      <c r="T1088" s="29">
        <f t="shared" si="300"/>
        <v>0.5</v>
      </c>
      <c r="U1088" s="29">
        <f t="shared" si="301"/>
        <v>0.3953488372093023</v>
      </c>
      <c r="V1088" s="42">
        <f t="shared" si="302"/>
        <v>132</v>
      </c>
      <c r="W1088" s="28">
        <f t="shared" si="303"/>
        <v>59</v>
      </c>
      <c r="X1088" s="30">
        <f t="shared" si="304"/>
        <v>22.85909090909091</v>
      </c>
      <c r="Y1088" s="31">
        <f t="shared" si="305"/>
        <v>7.261122994652407</v>
      </c>
    </row>
    <row r="1089" spans="1:25" ht="15">
      <c r="A1089" s="28">
        <v>1998</v>
      </c>
      <c r="B1089" s="28">
        <v>102</v>
      </c>
      <c r="C1089" s="28">
        <v>230</v>
      </c>
      <c r="D1089" s="28">
        <v>25</v>
      </c>
      <c r="E1089" s="28">
        <v>56</v>
      </c>
      <c r="F1089" s="28">
        <v>14</v>
      </c>
      <c r="G1089" s="28">
        <v>8</v>
      </c>
      <c r="H1089" s="28">
        <v>4</v>
      </c>
      <c r="I1089" s="28">
        <v>0</v>
      </c>
      <c r="J1089" s="28">
        <v>24</v>
      </c>
      <c r="K1089" s="28">
        <v>40</v>
      </c>
      <c r="L1089" s="28">
        <v>5</v>
      </c>
      <c r="M1089" s="28">
        <v>2</v>
      </c>
      <c r="N1089" s="28">
        <v>0</v>
      </c>
      <c r="O1089" s="28">
        <v>0</v>
      </c>
      <c r="P1089" s="28">
        <v>2</v>
      </c>
      <c r="Q1089" s="28">
        <v>1</v>
      </c>
      <c r="R1089" s="28">
        <v>6</v>
      </c>
      <c r="S1089" s="29">
        <f t="shared" si="299"/>
        <v>0.24347826086956523</v>
      </c>
      <c r="T1089" s="29">
        <f t="shared" si="300"/>
        <v>0.3130434782608696</v>
      </c>
      <c r="U1089" s="29">
        <f t="shared" si="301"/>
        <v>0.3137254901960784</v>
      </c>
      <c r="V1089" s="42">
        <f t="shared" si="302"/>
        <v>257</v>
      </c>
      <c r="W1089" s="28">
        <f t="shared" si="303"/>
        <v>72</v>
      </c>
      <c r="X1089" s="30">
        <f t="shared" si="304"/>
        <v>23.276887159533075</v>
      </c>
      <c r="Y1089" s="31">
        <f t="shared" si="305"/>
        <v>3.434294826816355</v>
      </c>
    </row>
    <row r="1090" spans="1:25" ht="15">
      <c r="A1090" s="28">
        <v>1999</v>
      </c>
      <c r="B1090" s="28">
        <v>8</v>
      </c>
      <c r="C1090" s="28">
        <v>10</v>
      </c>
      <c r="D1090" s="28">
        <v>1</v>
      </c>
      <c r="E1090" s="28">
        <v>3</v>
      </c>
      <c r="F1090" s="28">
        <v>0</v>
      </c>
      <c r="G1090" s="28">
        <v>0</v>
      </c>
      <c r="H1090" s="28">
        <v>0</v>
      </c>
      <c r="I1090" s="28">
        <v>0</v>
      </c>
      <c r="J1090" s="28">
        <v>1</v>
      </c>
      <c r="K1090" s="28">
        <v>2</v>
      </c>
      <c r="L1090" s="28">
        <v>1</v>
      </c>
      <c r="M1090" s="28">
        <v>1</v>
      </c>
      <c r="N1090" s="28">
        <v>0</v>
      </c>
      <c r="O1090" s="28">
        <v>0</v>
      </c>
      <c r="P1090" s="28">
        <v>0</v>
      </c>
      <c r="Q1090" s="28">
        <v>0</v>
      </c>
      <c r="R1090" s="28">
        <v>0</v>
      </c>
      <c r="S1090" s="29">
        <f t="shared" si="299"/>
        <v>0.3</v>
      </c>
      <c r="T1090" s="29">
        <f t="shared" si="300"/>
        <v>0.3</v>
      </c>
      <c r="U1090" s="29">
        <f t="shared" si="301"/>
        <v>0.36363636363636365</v>
      </c>
      <c r="V1090" s="42">
        <f t="shared" si="302"/>
        <v>11</v>
      </c>
      <c r="W1090" s="28">
        <f t="shared" si="303"/>
        <v>3</v>
      </c>
      <c r="X1090" s="30">
        <f t="shared" si="304"/>
        <v>1.3745454545454547</v>
      </c>
      <c r="Y1090" s="31">
        <f t="shared" si="305"/>
        <v>5.301818181818183</v>
      </c>
    </row>
    <row r="1091" spans="1:25" ht="15">
      <c r="A1091" s="35">
        <v>2000</v>
      </c>
      <c r="B1091" s="35">
        <v>10</v>
      </c>
      <c r="C1091" s="35">
        <v>23</v>
      </c>
      <c r="D1091" s="35">
        <v>3</v>
      </c>
      <c r="E1091" s="35">
        <v>9</v>
      </c>
      <c r="F1091" s="35">
        <v>4</v>
      </c>
      <c r="G1091" s="35">
        <v>1</v>
      </c>
      <c r="H1091" s="35">
        <v>0</v>
      </c>
      <c r="I1091" s="35">
        <v>0</v>
      </c>
      <c r="J1091" s="35">
        <v>0</v>
      </c>
      <c r="K1091" s="35">
        <v>3</v>
      </c>
      <c r="L1091" s="35">
        <v>3</v>
      </c>
      <c r="M1091" s="35">
        <v>1</v>
      </c>
      <c r="N1091" s="35">
        <v>0</v>
      </c>
      <c r="O1091" s="35">
        <v>1</v>
      </c>
      <c r="P1091" s="35">
        <v>3</v>
      </c>
      <c r="Q1091" s="35">
        <v>0</v>
      </c>
      <c r="R1091" s="35">
        <v>0</v>
      </c>
      <c r="S1091" s="36">
        <f t="shared" si="299"/>
        <v>0.391304347826087</v>
      </c>
      <c r="T1091" s="36">
        <f t="shared" si="300"/>
        <v>0.43478260869565216</v>
      </c>
      <c r="U1091" s="36">
        <f t="shared" si="301"/>
        <v>0.4166666666666667</v>
      </c>
      <c r="V1091" s="35">
        <f t="shared" si="302"/>
        <v>27</v>
      </c>
      <c r="W1091" s="35">
        <f t="shared" si="303"/>
        <v>10</v>
      </c>
      <c r="X1091" s="37">
        <f t="shared" si="304"/>
        <v>4.57037037037037</v>
      </c>
      <c r="Y1091" s="38">
        <f t="shared" si="305"/>
        <v>7.258823529411764</v>
      </c>
    </row>
    <row r="1092" spans="1:25" ht="15">
      <c r="A1092" s="28" t="s">
        <v>259</v>
      </c>
      <c r="B1092" s="28">
        <f>SUM(B1085:B1091)</f>
        <v>514</v>
      </c>
      <c r="C1092" s="28">
        <f aca="true" t="shared" si="306" ref="C1092:R1092">SUM(C1085:C1091)</f>
        <v>1299</v>
      </c>
      <c r="D1092" s="28">
        <f t="shared" si="306"/>
        <v>155</v>
      </c>
      <c r="E1092" s="28">
        <f t="shared" si="306"/>
        <v>333</v>
      </c>
      <c r="F1092" s="28">
        <f t="shared" si="306"/>
        <v>124</v>
      </c>
      <c r="G1092" s="28">
        <f t="shared" si="306"/>
        <v>49</v>
      </c>
      <c r="H1092" s="28">
        <f t="shared" si="306"/>
        <v>15</v>
      </c>
      <c r="I1092" s="28">
        <f t="shared" si="306"/>
        <v>8</v>
      </c>
      <c r="J1092" s="28">
        <f t="shared" si="306"/>
        <v>123</v>
      </c>
      <c r="K1092" s="28">
        <f t="shared" si="306"/>
        <v>219</v>
      </c>
      <c r="L1092" s="28">
        <f t="shared" si="306"/>
        <v>51</v>
      </c>
      <c r="M1092" s="28">
        <f t="shared" si="306"/>
        <v>11</v>
      </c>
      <c r="N1092" s="28">
        <f t="shared" si="306"/>
        <v>6</v>
      </c>
      <c r="O1092" s="28">
        <f t="shared" si="306"/>
        <v>25</v>
      </c>
      <c r="P1092" s="28">
        <f t="shared" si="306"/>
        <v>36</v>
      </c>
      <c r="Q1092" s="28">
        <f t="shared" si="306"/>
        <v>4</v>
      </c>
      <c r="R1092" s="28">
        <f t="shared" si="306"/>
        <v>32</v>
      </c>
      <c r="S1092" s="29">
        <f t="shared" si="299"/>
        <v>0.25635103926096997</v>
      </c>
      <c r="T1092" s="29">
        <f t="shared" si="300"/>
        <v>0.33564280215550424</v>
      </c>
      <c r="U1092" s="29">
        <f t="shared" si="301"/>
        <v>0.3314955203308063</v>
      </c>
      <c r="V1092" s="42">
        <f t="shared" si="302"/>
        <v>1487</v>
      </c>
      <c r="W1092" s="28">
        <f t="shared" si="303"/>
        <v>436</v>
      </c>
      <c r="X1092" s="30">
        <f t="shared" si="304"/>
        <v>149.25554808338939</v>
      </c>
      <c r="Y1092" s="31">
        <f t="shared" si="305"/>
        <v>3.8600572780186906</v>
      </c>
    </row>
    <row r="1093" spans="22:25" ht="15">
      <c r="V1093" s="42"/>
      <c r="X1093" s="28"/>
      <c r="Y1093" s="28"/>
    </row>
    <row r="1094" spans="1:25" ht="15.75">
      <c r="A1094" s="32" t="s">
        <v>67</v>
      </c>
      <c r="C1094" s="33" t="s">
        <v>68</v>
      </c>
      <c r="V1094" s="42"/>
      <c r="X1094" s="28"/>
      <c r="Y1094" s="28"/>
    </row>
    <row r="1095" spans="1:25" ht="15">
      <c r="A1095" s="28">
        <v>1989</v>
      </c>
      <c r="B1095" s="28">
        <v>66</v>
      </c>
      <c r="C1095" s="28">
        <v>160</v>
      </c>
      <c r="D1095" s="28">
        <v>20</v>
      </c>
      <c r="E1095" s="28">
        <v>33</v>
      </c>
      <c r="F1095" s="28">
        <v>15</v>
      </c>
      <c r="G1095" s="28">
        <v>5</v>
      </c>
      <c r="H1095" s="28">
        <v>0</v>
      </c>
      <c r="I1095" s="28">
        <v>4</v>
      </c>
      <c r="J1095" s="28">
        <v>23</v>
      </c>
      <c r="K1095" s="28">
        <v>43</v>
      </c>
      <c r="L1095" s="28">
        <v>0</v>
      </c>
      <c r="M1095" s="28">
        <v>4</v>
      </c>
      <c r="N1095" s="28">
        <v>0</v>
      </c>
      <c r="O1095" s="28">
        <v>1</v>
      </c>
      <c r="P1095" s="28">
        <v>1</v>
      </c>
      <c r="Q1095" s="28">
        <v>1</v>
      </c>
      <c r="R1095" s="28">
        <v>4</v>
      </c>
      <c r="S1095" s="29">
        <f>E1095/C1095</f>
        <v>0.20625</v>
      </c>
      <c r="T1095" s="29">
        <f>((I1095*3)+(H1095*2)+G1095+E1095)/C1095</f>
        <v>0.3125</v>
      </c>
      <c r="U1095" s="29">
        <f>(E1095+J1095+O1095)/(C1095+J1095+O1095+Q1095)</f>
        <v>0.3081081081081081</v>
      </c>
      <c r="V1095" s="42">
        <f>(C1095+J1095+O1095+P1095+Q1095)</f>
        <v>186</v>
      </c>
      <c r="W1095" s="28">
        <f>E1095+G1095+(H1095*2)+(I1095*3)</f>
        <v>50</v>
      </c>
      <c r="X1095" s="30">
        <f>((E1095+J1095+O1095-N1095-R1095)*(W1095+(0.26*(J1095+O1095)+(0.52*(P1095+Q1095+M1095))))/(C1095+J1095+O1095+P1095+Q1095))</f>
        <v>16.914408602150537</v>
      </c>
      <c r="Y1095" s="31">
        <f>(((X1095*(3*1458))/162)/(C1095-E1095+P1095+Q1095+N1095+R1095))</f>
        <v>3.4337521222410867</v>
      </c>
    </row>
    <row r="1096" spans="1:25" ht="15">
      <c r="A1096" s="28">
        <v>1990</v>
      </c>
      <c r="B1096" s="28">
        <v>46</v>
      </c>
      <c r="C1096" s="28">
        <v>74</v>
      </c>
      <c r="D1096" s="28">
        <v>10</v>
      </c>
      <c r="E1096" s="28">
        <v>16</v>
      </c>
      <c r="F1096" s="28">
        <v>9</v>
      </c>
      <c r="G1096" s="28">
        <v>1</v>
      </c>
      <c r="H1096" s="28">
        <v>1</v>
      </c>
      <c r="I1096" s="28">
        <v>3</v>
      </c>
      <c r="J1096" s="28">
        <v>17</v>
      </c>
      <c r="K1096" s="28">
        <v>28</v>
      </c>
      <c r="L1096" s="28">
        <v>0</v>
      </c>
      <c r="M1096" s="28">
        <v>1</v>
      </c>
      <c r="N1096" s="28">
        <v>0</v>
      </c>
      <c r="O1096" s="28">
        <v>0</v>
      </c>
      <c r="P1096" s="28">
        <v>0</v>
      </c>
      <c r="Q1096" s="28">
        <v>1</v>
      </c>
      <c r="R1096" s="28">
        <v>0</v>
      </c>
      <c r="S1096" s="29">
        <f>E1096/C1096</f>
        <v>0.21621621621621623</v>
      </c>
      <c r="T1096" s="29">
        <f>((I1096*3)+(H1096*2)+G1096+E1096)/C1096</f>
        <v>0.3783783783783784</v>
      </c>
      <c r="U1096" s="29">
        <f>(E1096+J1096+O1096)/(C1096+J1096+O1096+Q1096)</f>
        <v>0.358695652173913</v>
      </c>
      <c r="V1096" s="42">
        <f>(C1096+J1096+O1096+P1096+Q1096)</f>
        <v>92</v>
      </c>
      <c r="W1096" s="28">
        <f>E1096+G1096+(H1096*2)+(I1096*3)</f>
        <v>28</v>
      </c>
      <c r="X1096" s="30">
        <f>((E1096+J1096+O1096-N1096-R1096)*(W1096+(0.26*(J1096+O1096)+(0.52*(P1096+Q1096+M1096))))/(C1096+J1096+O1096+P1096+Q1096))</f>
        <v>12.001956521739132</v>
      </c>
      <c r="Y1096" s="31">
        <f>(((X1096*(3*1458))/162)/(C1096-E1096+P1096+Q1096+N1096+R1096))</f>
        <v>5.492420781134856</v>
      </c>
    </row>
    <row r="1097" spans="1:25" ht="15">
      <c r="A1097" s="35">
        <v>1991</v>
      </c>
      <c r="B1097" s="35">
        <v>125</v>
      </c>
      <c r="C1097" s="35">
        <v>463</v>
      </c>
      <c r="D1097" s="35">
        <v>57</v>
      </c>
      <c r="E1097" s="35">
        <v>106</v>
      </c>
      <c r="F1097" s="35">
        <v>66</v>
      </c>
      <c r="G1097" s="35">
        <v>21</v>
      </c>
      <c r="H1097" s="35">
        <v>1</v>
      </c>
      <c r="I1097" s="35">
        <v>25</v>
      </c>
      <c r="J1097" s="35">
        <v>38</v>
      </c>
      <c r="K1097" s="35">
        <v>131</v>
      </c>
      <c r="L1097" s="35">
        <v>3</v>
      </c>
      <c r="M1097" s="35">
        <v>12</v>
      </c>
      <c r="N1097" s="35">
        <v>1</v>
      </c>
      <c r="O1097" s="35">
        <v>3</v>
      </c>
      <c r="P1097" s="35">
        <v>0</v>
      </c>
      <c r="Q1097" s="35">
        <v>2</v>
      </c>
      <c r="R1097" s="35">
        <v>12</v>
      </c>
      <c r="S1097" s="36">
        <f>E1097/C1097</f>
        <v>0.22894168466522677</v>
      </c>
      <c r="T1097" s="36">
        <f>((I1097*3)+(H1097*2)+G1097+E1097)/C1097</f>
        <v>0.4406047516198704</v>
      </c>
      <c r="U1097" s="36">
        <f>(E1097+J1097+O1097)/(C1097+J1097+O1097+Q1097)</f>
        <v>0.29051383399209485</v>
      </c>
      <c r="V1097" s="35">
        <f>(C1097+J1097+O1097+P1097+Q1097)</f>
        <v>506</v>
      </c>
      <c r="W1097" s="35">
        <f>E1097+G1097+(H1097*2)+(I1097*3)</f>
        <v>204</v>
      </c>
      <c r="X1097" s="37">
        <f>((E1097+J1097+O1097-N1097-R1097)*(W1097+(0.26*(J1097+O1097)+(0.52*(P1097+Q1097+M1097))))/(C1097+J1097+O1097+P1097+Q1097))</f>
        <v>58.774624505928855</v>
      </c>
      <c r="Y1097" s="38">
        <f>(((X1097*(3*1458))/162)/(C1097-E1097+P1097+Q1097+N1097+R1097))</f>
        <v>4.265900165752901</v>
      </c>
    </row>
    <row r="1098" spans="1:25" ht="15">
      <c r="A1098" t="s">
        <v>259</v>
      </c>
      <c r="B1098">
        <f>SUM(B1095:B1097)</f>
        <v>237</v>
      </c>
      <c r="C1098">
        <f aca="true" t="shared" si="307" ref="C1098:R1098">SUM(C1095:C1097)</f>
        <v>697</v>
      </c>
      <c r="D1098">
        <f t="shared" si="307"/>
        <v>87</v>
      </c>
      <c r="E1098">
        <f t="shared" si="307"/>
        <v>155</v>
      </c>
      <c r="F1098">
        <f t="shared" si="307"/>
        <v>90</v>
      </c>
      <c r="G1098">
        <f t="shared" si="307"/>
        <v>27</v>
      </c>
      <c r="H1098">
        <f t="shared" si="307"/>
        <v>2</v>
      </c>
      <c r="I1098">
        <f t="shared" si="307"/>
        <v>32</v>
      </c>
      <c r="J1098">
        <f t="shared" si="307"/>
        <v>78</v>
      </c>
      <c r="K1098">
        <f t="shared" si="307"/>
        <v>202</v>
      </c>
      <c r="L1098">
        <f t="shared" si="307"/>
        <v>3</v>
      </c>
      <c r="M1098">
        <f t="shared" si="307"/>
        <v>17</v>
      </c>
      <c r="N1098">
        <f t="shared" si="307"/>
        <v>1</v>
      </c>
      <c r="O1098">
        <f t="shared" si="307"/>
        <v>4</v>
      </c>
      <c r="P1098">
        <f t="shared" si="307"/>
        <v>1</v>
      </c>
      <c r="Q1098">
        <f t="shared" si="307"/>
        <v>4</v>
      </c>
      <c r="R1098">
        <f t="shared" si="307"/>
        <v>16</v>
      </c>
      <c r="S1098" s="29">
        <f>E1098/C1098</f>
        <v>0.2223816355810617</v>
      </c>
      <c r="T1098" s="29">
        <f>((I1098*3)+(H1098*2)+G1098+E1098)/C1098</f>
        <v>0.40459110473457677</v>
      </c>
      <c r="U1098" s="29">
        <f>(E1098+J1098+O1098)/(C1098+J1098+O1098+Q1098)</f>
        <v>0.30268199233716475</v>
      </c>
      <c r="V1098" s="42">
        <f>(C1098+J1098+O1098+P1098+Q1098)</f>
        <v>784</v>
      </c>
      <c r="W1098" s="28">
        <f>E1098+G1098+(H1098*2)+(I1098*3)</f>
        <v>282</v>
      </c>
      <c r="X1098" s="30">
        <f>((E1098+J1098+O1098-N1098-R1098)*(W1098+(0.26*(J1098+O1098)+(0.52*(P1098+Q1098+M1098))))/(C1098+J1098+O1098+P1098+Q1098))</f>
        <v>88.32551020408162</v>
      </c>
      <c r="Y1098" s="31">
        <f>(((X1098*(3*1458))/162)/(C1098-E1098+P1098+Q1098+N1098+R1098))</f>
        <v>4.228348892748588</v>
      </c>
    </row>
    <row r="1099" spans="22:25" ht="15">
      <c r="V1099" s="42"/>
      <c r="X1099" s="28"/>
      <c r="Y1099" s="28"/>
    </row>
    <row r="1100" spans="1:25" ht="15.75">
      <c r="A1100" s="32" t="s">
        <v>69</v>
      </c>
      <c r="C1100" s="27">
        <v>1993</v>
      </c>
      <c r="V1100" s="42"/>
      <c r="X1100" s="28"/>
      <c r="Y1100" s="28"/>
    </row>
    <row r="1101" spans="1:25" ht="15">
      <c r="A1101" s="28">
        <v>1993</v>
      </c>
      <c r="B1101" s="28">
        <v>53</v>
      </c>
      <c r="C1101" s="28">
        <v>40</v>
      </c>
      <c r="D1101" s="28">
        <v>6</v>
      </c>
      <c r="E1101" s="28">
        <v>7</v>
      </c>
      <c r="F1101" s="28">
        <v>4</v>
      </c>
      <c r="G1101" s="28">
        <v>1</v>
      </c>
      <c r="H1101" s="28">
        <v>0</v>
      </c>
      <c r="I1101" s="28">
        <v>1</v>
      </c>
      <c r="J1101" s="28">
        <v>6</v>
      </c>
      <c r="K1101" s="28">
        <v>6</v>
      </c>
      <c r="L1101" s="28">
        <v>2</v>
      </c>
      <c r="M1101" s="28">
        <v>2</v>
      </c>
      <c r="N1101" s="28">
        <v>0</v>
      </c>
      <c r="O1101" s="28">
        <v>0</v>
      </c>
      <c r="P1101" s="28">
        <v>1</v>
      </c>
      <c r="Q1101" s="28">
        <v>0</v>
      </c>
      <c r="R1101" s="28">
        <v>0</v>
      </c>
      <c r="S1101" s="29">
        <f>E1101/C1101</f>
        <v>0.175</v>
      </c>
      <c r="T1101" s="29">
        <f>((I1101*3)+(H1101*2)+G1101+E1101)/C1101</f>
        <v>0.275</v>
      </c>
      <c r="U1101" s="29">
        <f>(E1101+J1101+O1101)/(C1101+J1101+O1101+Q1101)</f>
        <v>0.2826086956521739</v>
      </c>
      <c r="V1101" s="42">
        <f>(C1101+J1101+O1101+P1101+Q1101)</f>
        <v>47</v>
      </c>
      <c r="W1101" s="28">
        <f>E1101+G1101+(H1101*2)+(I1101*3)</f>
        <v>11</v>
      </c>
      <c r="X1101" s="30">
        <f>((E1101+J1101+O1101-N1101-R1101)*(W1101+(0.26*(J1101+O1101)+(0.52*(P1101+Q1101+M1101))))/(C1101+J1101+O1101+P1101+Q1101))</f>
        <v>3.905531914893617</v>
      </c>
      <c r="Y1101" s="31">
        <f>(((X1101*(3*1458))/162)/(C1101-E1101+P1101+Q1101+N1101+R1101))</f>
        <v>3.101451814768461</v>
      </c>
    </row>
    <row r="1102" spans="22:25" ht="15">
      <c r="V1102" s="42"/>
      <c r="X1102" s="28"/>
      <c r="Y1102" s="28"/>
    </row>
    <row r="1103" spans="1:25" ht="15.75">
      <c r="A1103" s="32" t="s">
        <v>70</v>
      </c>
      <c r="C1103" s="27">
        <v>2003</v>
      </c>
      <c r="V1103" s="42"/>
      <c r="X1103" s="28"/>
      <c r="Y1103" s="28"/>
    </row>
    <row r="1104" spans="1:25" ht="15">
      <c r="A1104" s="28">
        <v>2003</v>
      </c>
      <c r="B1104" s="28">
        <v>52</v>
      </c>
      <c r="C1104" s="28">
        <v>15</v>
      </c>
      <c r="D1104" s="28">
        <v>7</v>
      </c>
      <c r="E1104" s="28">
        <v>2</v>
      </c>
      <c r="F1104" s="28">
        <v>2</v>
      </c>
      <c r="G1104" s="28">
        <v>0</v>
      </c>
      <c r="H1104" s="28">
        <v>1</v>
      </c>
      <c r="I1104" s="28">
        <v>0</v>
      </c>
      <c r="J1104" s="28">
        <v>3</v>
      </c>
      <c r="K1104" s="28">
        <v>7</v>
      </c>
      <c r="L1104" s="28">
        <v>0</v>
      </c>
      <c r="M1104" s="28">
        <v>5</v>
      </c>
      <c r="N1104" s="28">
        <v>0</v>
      </c>
      <c r="O1104" s="28">
        <v>0</v>
      </c>
      <c r="P1104" s="28">
        <v>0</v>
      </c>
      <c r="Q1104" s="28">
        <v>0</v>
      </c>
      <c r="R1104" s="28">
        <v>0</v>
      </c>
      <c r="S1104" s="29">
        <f>E1104/C1104</f>
        <v>0.13333333333333333</v>
      </c>
      <c r="T1104" s="29">
        <f>((I1104*3)+(H1104*2)+G1104+E1104)/C1104</f>
        <v>0.26666666666666666</v>
      </c>
      <c r="U1104" s="29">
        <f>(E1104+J1104+O1104)/(C1104+J1104+O1104+Q1104)</f>
        <v>0.2777777777777778</v>
      </c>
      <c r="V1104" s="42">
        <f aca="true" t="shared" si="308" ref="V1104:V1180">(C1104+J1104+O1104+P1104+Q1104)</f>
        <v>18</v>
      </c>
      <c r="W1104" s="28">
        <f>E1104+G1104+(H1104*2)+(I1104*3)</f>
        <v>4</v>
      </c>
      <c r="X1104" s="30">
        <f>((E1104+J1104+O1104-N1104-R1104)*(W1104+(0.26*(J1104+O1104)+(0.52*(P1104+Q1104+M1104))))/(C1104+J1104+O1104+P1104+Q1104))</f>
        <v>2.05</v>
      </c>
      <c r="Y1104" s="31">
        <f>(((X1104*(3*1458))/162)/(C1104-E1104+P1104+Q1104+N1104+R1104))</f>
        <v>4.257692307692308</v>
      </c>
    </row>
    <row r="1105" spans="22:25" ht="15">
      <c r="V1105" s="42"/>
      <c r="X1105" s="28"/>
      <c r="Y1105" s="28"/>
    </row>
    <row r="1106" spans="1:25" ht="15.75">
      <c r="A1106" s="32" t="s">
        <v>71</v>
      </c>
      <c r="C1106" s="27" t="s">
        <v>311</v>
      </c>
      <c r="G1106" s="45" t="s">
        <v>294</v>
      </c>
      <c r="V1106" s="42"/>
      <c r="X1106" s="28"/>
      <c r="Y1106" s="28"/>
    </row>
    <row r="1107" spans="1:25" ht="15">
      <c r="A1107" s="28">
        <v>1980</v>
      </c>
      <c r="B1107" s="28">
        <v>163</v>
      </c>
      <c r="C1107" s="28">
        <v>664</v>
      </c>
      <c r="D1107" s="28">
        <v>97</v>
      </c>
      <c r="E1107" s="28">
        <v>188</v>
      </c>
      <c r="F1107" s="28">
        <v>47</v>
      </c>
      <c r="G1107" s="28">
        <v>32</v>
      </c>
      <c r="H1107" s="28">
        <v>16</v>
      </c>
      <c r="I1107" s="28">
        <v>7</v>
      </c>
      <c r="J1107" s="28">
        <v>35</v>
      </c>
      <c r="K1107" s="28">
        <v>104</v>
      </c>
      <c r="L1107" s="28">
        <v>35</v>
      </c>
      <c r="M1107" s="28">
        <v>27</v>
      </c>
      <c r="N1107" s="28">
        <v>12</v>
      </c>
      <c r="O1107" s="28">
        <v>0</v>
      </c>
      <c r="P1107" s="28">
        <v>8</v>
      </c>
      <c r="Q1107" s="28">
        <v>3</v>
      </c>
      <c r="R1107" s="28">
        <v>8</v>
      </c>
      <c r="S1107" s="29">
        <f>E1107/C1107</f>
        <v>0.28313253012048195</v>
      </c>
      <c r="T1107" s="29">
        <f>((I1107*3)+(H1107*2)+G1107+E1107)/C1107</f>
        <v>0.411144578313253</v>
      </c>
      <c r="U1107" s="29">
        <f>(E1107+J1107+O1107)/(C1107+J1107+O1107+Q1107)</f>
        <v>0.3176638176638177</v>
      </c>
      <c r="V1107" s="42">
        <f t="shared" si="308"/>
        <v>710</v>
      </c>
      <c r="W1107" s="28">
        <f>E1107+G1107+(H1107*2)+(I1107*3)</f>
        <v>273</v>
      </c>
      <c r="X1107" s="30">
        <f>((E1107+J1107+O1107-N1107-R1107)*(W1107+(0.26*(J1107+O1107)+(0.52*(P1107+Q1107+M1107))))/(C1107+J1107+O1107+P1107+Q1107))</f>
        <v>86.30645070422536</v>
      </c>
      <c r="Y1107" s="31">
        <f>(((X1107*(3*1458))/162)/(C1107-E1107+P1107+Q1107+N1107+R1107))</f>
        <v>4.596201516793067</v>
      </c>
    </row>
    <row r="1108" spans="1:22" ht="15">
      <c r="A1108" s="28"/>
      <c r="B1108" s="28"/>
      <c r="C1108" s="28"/>
      <c r="D1108" s="28"/>
      <c r="E1108" s="28"/>
      <c r="F1108" s="28"/>
      <c r="G1108" s="28"/>
      <c r="H1108" s="28"/>
      <c r="I1108" s="28"/>
      <c r="J1108" s="28"/>
      <c r="K1108" s="28"/>
      <c r="L1108" s="28"/>
      <c r="M1108" s="28"/>
      <c r="N1108" s="28"/>
      <c r="O1108" s="28"/>
      <c r="P1108" s="28"/>
      <c r="Q1108" s="28"/>
      <c r="R1108" s="28"/>
      <c r="S1108" s="29"/>
      <c r="T1108" s="29"/>
      <c r="U1108" s="29"/>
      <c r="V1108" s="42"/>
    </row>
    <row r="1109" spans="1:22" ht="15.75">
      <c r="A1109" s="6" t="s">
        <v>72</v>
      </c>
      <c r="B1109" s="28"/>
      <c r="C1109" s="40" t="s">
        <v>258</v>
      </c>
      <c r="D1109" s="28"/>
      <c r="E1109" s="28"/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  <c r="P1109" s="28"/>
      <c r="Q1109" s="28"/>
      <c r="R1109" s="28"/>
      <c r="S1109" s="29"/>
      <c r="T1109" s="29"/>
      <c r="U1109" s="29"/>
      <c r="V1109" s="42"/>
    </row>
    <row r="1110" spans="1:25" ht="15">
      <c r="A1110" s="28">
        <v>2012</v>
      </c>
      <c r="B1110" s="28">
        <v>117</v>
      </c>
      <c r="C1110" s="28">
        <v>383</v>
      </c>
      <c r="D1110" s="28">
        <v>35</v>
      </c>
      <c r="E1110" s="28">
        <v>110</v>
      </c>
      <c r="F1110" s="28">
        <v>31</v>
      </c>
      <c r="G1110" s="28">
        <v>23</v>
      </c>
      <c r="H1110" s="28">
        <v>3</v>
      </c>
      <c r="I1110" s="28">
        <v>0</v>
      </c>
      <c r="J1110" s="28">
        <v>23</v>
      </c>
      <c r="K1110" s="28">
        <v>51</v>
      </c>
      <c r="L1110" s="28">
        <v>2</v>
      </c>
      <c r="M1110" s="28">
        <v>0</v>
      </c>
      <c r="N1110" s="28">
        <v>6</v>
      </c>
      <c r="O1110" s="28">
        <v>5</v>
      </c>
      <c r="P1110" s="28">
        <v>10</v>
      </c>
      <c r="Q1110" s="28">
        <v>0</v>
      </c>
      <c r="R1110" s="28">
        <v>4</v>
      </c>
      <c r="S1110" s="29">
        <f>E1110/C1110</f>
        <v>0.28720626631853785</v>
      </c>
      <c r="T1110" s="29">
        <f>((I1110*3)+(H1110*2)+G1110+E1110)/C1110</f>
        <v>0.3629242819843342</v>
      </c>
      <c r="U1110" s="29">
        <f>(E1110+J1110+O1110)/(C1110+J1110+O1110+Q1110)</f>
        <v>0.3357664233576642</v>
      </c>
      <c r="V1110" s="42">
        <f>(C1110+J1110+O1110+P1110+Q1110)</f>
        <v>421</v>
      </c>
      <c r="W1110" s="28">
        <f>E1110+G1110+(H1110*2)+(I1110*3)</f>
        <v>139</v>
      </c>
      <c r="X1110" s="30">
        <f>((E1110+J1110+O1110-N1110-R1110)*(W1110+(0.26*(J1110+O1110)+(0.52*(P1110+Q1110+M1110))))/(C1110+J1110+O1110+P1110+Q1110))</f>
        <v>46.05567695961995</v>
      </c>
      <c r="Y1110" s="31">
        <f>(((X1110*(3*1458))/162)/(C1110-E1110+P1110+Q1110+N1110+R1110))</f>
        <v>4.244038491159518</v>
      </c>
    </row>
    <row r="1111" spans="1:25" ht="15">
      <c r="A1111" s="35">
        <v>2013</v>
      </c>
      <c r="B1111" s="35">
        <v>25</v>
      </c>
      <c r="C1111" s="35">
        <v>68</v>
      </c>
      <c r="D1111" s="35">
        <v>7</v>
      </c>
      <c r="E1111" s="35">
        <v>19</v>
      </c>
      <c r="F1111" s="35">
        <v>5</v>
      </c>
      <c r="G1111" s="35">
        <v>4</v>
      </c>
      <c r="H1111" s="35">
        <v>0</v>
      </c>
      <c r="I1111" s="35">
        <v>0</v>
      </c>
      <c r="J1111" s="35">
        <v>4</v>
      </c>
      <c r="K1111" s="35">
        <v>9</v>
      </c>
      <c r="L1111" s="35">
        <v>0</v>
      </c>
      <c r="M1111" s="35">
        <v>4</v>
      </c>
      <c r="N1111" s="35">
        <v>0</v>
      </c>
      <c r="O1111" s="35">
        <v>0</v>
      </c>
      <c r="P1111" s="35">
        <v>0</v>
      </c>
      <c r="Q1111" s="35">
        <v>1</v>
      </c>
      <c r="R1111" s="35">
        <v>3</v>
      </c>
      <c r="S1111" s="36">
        <f>E1111/C1111</f>
        <v>0.27941176470588236</v>
      </c>
      <c r="T1111" s="36">
        <f>((I1111*3)+(H1111*2)+G1111+E1111)/C1111</f>
        <v>0.3382352941176471</v>
      </c>
      <c r="U1111" s="36">
        <f>(E1111+J1111+O1111)/(C1111+J1111+O1111+Q1111)</f>
        <v>0.3150684931506849</v>
      </c>
      <c r="V1111" s="35">
        <f>(C1111+J1111+O1111+P1111+Q1111)</f>
        <v>73</v>
      </c>
      <c r="W1111" s="35">
        <f>E1111+G1111+(H1111*2)+(I1111*3)</f>
        <v>23</v>
      </c>
      <c r="X1111" s="37">
        <f>((E1111+J1111+O1111-N1111-R1111)*(W1111+(0.26*(J1111+O1111)+(0.52*(P1111+Q1111+M1111))))/(C1111+J1111+O1111+P1111+Q1111))</f>
        <v>7.298630136986301</v>
      </c>
      <c r="Y1111" s="38">
        <f>(((X1111*(3*1458))/162)/(C1111-E1111+P1111+Q1111+N1111+R1111))</f>
        <v>3.718170069785474</v>
      </c>
    </row>
    <row r="1112" spans="1:25" ht="15">
      <c r="A1112" s="28" t="s">
        <v>259</v>
      </c>
      <c r="B1112" s="28">
        <f>SUM(B1110:B1111)</f>
        <v>142</v>
      </c>
      <c r="C1112" s="28">
        <f aca="true" t="shared" si="309" ref="C1112:R1112">SUM(C1110:C1111)</f>
        <v>451</v>
      </c>
      <c r="D1112" s="28">
        <f t="shared" si="309"/>
        <v>42</v>
      </c>
      <c r="E1112" s="28">
        <f t="shared" si="309"/>
        <v>129</v>
      </c>
      <c r="F1112" s="28">
        <f t="shared" si="309"/>
        <v>36</v>
      </c>
      <c r="G1112" s="28">
        <f t="shared" si="309"/>
        <v>27</v>
      </c>
      <c r="H1112" s="28">
        <f t="shared" si="309"/>
        <v>3</v>
      </c>
      <c r="I1112" s="28">
        <f t="shared" si="309"/>
        <v>0</v>
      </c>
      <c r="J1112" s="28">
        <f t="shared" si="309"/>
        <v>27</v>
      </c>
      <c r="K1112" s="28">
        <f t="shared" si="309"/>
        <v>60</v>
      </c>
      <c r="L1112" s="28">
        <f t="shared" si="309"/>
        <v>2</v>
      </c>
      <c r="M1112" s="28">
        <f t="shared" si="309"/>
        <v>4</v>
      </c>
      <c r="N1112" s="28">
        <f t="shared" si="309"/>
        <v>6</v>
      </c>
      <c r="O1112" s="28">
        <f t="shared" si="309"/>
        <v>5</v>
      </c>
      <c r="P1112" s="28">
        <f t="shared" si="309"/>
        <v>10</v>
      </c>
      <c r="Q1112" s="28">
        <f t="shared" si="309"/>
        <v>1</v>
      </c>
      <c r="R1112" s="28">
        <f t="shared" si="309"/>
        <v>7</v>
      </c>
      <c r="S1112" s="29">
        <f>E1112/C1112</f>
        <v>0.2860310421286031</v>
      </c>
      <c r="T1112" s="29">
        <f>((I1112*3)+(H1112*2)+G1112+E1112)/C1112</f>
        <v>0.35920177383592017</v>
      </c>
      <c r="U1112" s="29">
        <f>(E1112+J1112+O1112)/(C1112+J1112+O1112+Q1112)</f>
        <v>0.33264462809917356</v>
      </c>
      <c r="V1112" s="42">
        <f>(C1112+J1112+O1112+P1112+Q1112)</f>
        <v>494</v>
      </c>
      <c r="W1112" s="28">
        <f>E1112+G1112+(H1112*2)+(I1112*3)</f>
        <v>162</v>
      </c>
      <c r="X1112" s="30">
        <f>((E1112+J1112+O1112-N1112-R1112)*(W1112+(0.26*(J1112+O1112)+(0.52*(P1112+Q1112+M1112))))/(C1112+J1112+O1112+P1112+Q1112))</f>
        <v>53.36388663967612</v>
      </c>
      <c r="Y1112" s="31">
        <f>(((X1112*(3*1458))/162)/(C1112-E1112+P1112+Q1112+N1112+R1112))</f>
        <v>4.164233928529639</v>
      </c>
    </row>
    <row r="1113" spans="22:25" ht="12.75">
      <c r="V1113"/>
      <c r="W1113"/>
      <c r="X1113"/>
      <c r="Y1113"/>
    </row>
    <row r="1114" spans="1:25" ht="15.75">
      <c r="A1114" s="32" t="s">
        <v>73</v>
      </c>
      <c r="C1114" s="74" t="s">
        <v>74</v>
      </c>
      <c r="D1114" s="75"/>
      <c r="V1114"/>
      <c r="W1114"/>
      <c r="X1114"/>
      <c r="Y1114"/>
    </row>
    <row r="1115" spans="1:25" ht="15">
      <c r="A1115" s="28">
        <v>1991</v>
      </c>
      <c r="B1115" s="28">
        <v>72</v>
      </c>
      <c r="C1115" s="28">
        <v>209</v>
      </c>
      <c r="D1115" s="28">
        <v>33</v>
      </c>
      <c r="E1115" s="28">
        <v>61</v>
      </c>
      <c r="F1115" s="28">
        <v>14</v>
      </c>
      <c r="G1115" s="28">
        <v>7</v>
      </c>
      <c r="H1115" s="28">
        <v>0</v>
      </c>
      <c r="I1115" s="28">
        <v>5</v>
      </c>
      <c r="J1115" s="28">
        <v>44</v>
      </c>
      <c r="K1115" s="28">
        <v>52</v>
      </c>
      <c r="L1115" s="28">
        <v>5</v>
      </c>
      <c r="M1115" s="28">
        <v>0</v>
      </c>
      <c r="N1115" s="28">
        <v>0</v>
      </c>
      <c r="O1115" s="28">
        <v>2</v>
      </c>
      <c r="P1115" s="28">
        <v>0</v>
      </c>
      <c r="Q1115" s="28">
        <v>1</v>
      </c>
      <c r="R1115" s="28">
        <v>1</v>
      </c>
      <c r="S1115" s="29">
        <f aca="true" t="shared" si="310" ref="S1115:S1134">E1115/C1115</f>
        <v>0.291866028708134</v>
      </c>
      <c r="T1115" s="29">
        <f>((I1115*3)+(H1115*2)+G1115+E1115)/C1115</f>
        <v>0.39712918660287083</v>
      </c>
      <c r="U1115" s="29">
        <f aca="true" t="shared" si="311" ref="U1115:U1134">(E1115+J1115+O1115)/(C1115+J1115+O1115+Q1115)</f>
        <v>0.41796875</v>
      </c>
      <c r="V1115" s="42">
        <f t="shared" si="308"/>
        <v>256</v>
      </c>
      <c r="W1115" s="28">
        <f>E1115+G1115+(H1115*2)+(I1115*3)</f>
        <v>83</v>
      </c>
      <c r="X1115" s="30">
        <f>((E1115+J1115+O1115-N1115-R1115)*(W1115+(0.26*(J1115+O1115)+(0.52*(P1115+Q1115+M1115))))/(C1115+J1115+O1115+P1115+Q1115))</f>
        <v>39.534687500000004</v>
      </c>
      <c r="Y1115" s="31">
        <f>(((X1115*(3*1458))/162)/(C1115-E1115+P1115+Q1115+N1115+R1115))</f>
        <v>7.116243750000001</v>
      </c>
    </row>
    <row r="1116" spans="1:25" ht="15">
      <c r="A1116" s="28">
        <v>1992</v>
      </c>
      <c r="B1116" s="28">
        <v>161</v>
      </c>
      <c r="C1116" s="28">
        <v>579</v>
      </c>
      <c r="D1116" s="28">
        <v>112</v>
      </c>
      <c r="E1116" s="28">
        <v>169</v>
      </c>
      <c r="F1116" s="28">
        <v>113</v>
      </c>
      <c r="G1116" s="28">
        <v>39</v>
      </c>
      <c r="H1116" s="28">
        <v>2</v>
      </c>
      <c r="I1116" s="28">
        <v>41</v>
      </c>
      <c r="J1116" s="28">
        <v>127</v>
      </c>
      <c r="K1116" s="28">
        <v>134</v>
      </c>
      <c r="L1116" s="28">
        <v>7</v>
      </c>
      <c r="M1116" s="28">
        <v>0</v>
      </c>
      <c r="N1116" s="28">
        <v>1</v>
      </c>
      <c r="O1116" s="28">
        <v>4</v>
      </c>
      <c r="P1116" s="28">
        <v>0</v>
      </c>
      <c r="Q1116" s="28">
        <v>3</v>
      </c>
      <c r="R1116" s="28">
        <v>9</v>
      </c>
      <c r="S1116" s="29">
        <f t="shared" si="310"/>
        <v>0.2918825561312608</v>
      </c>
      <c r="T1116" s="29">
        <f>(I1116*3+H1116*2+G1116+E1116)/C1116</f>
        <v>0.5785837651122625</v>
      </c>
      <c r="U1116" s="29">
        <f t="shared" si="311"/>
        <v>0.42075736325385693</v>
      </c>
      <c r="V1116" s="42">
        <f t="shared" si="308"/>
        <v>713</v>
      </c>
      <c r="W1116" s="28">
        <f aca="true" t="shared" si="312" ref="W1116:W1187">E1116+G1116+(H1116*2)+(I1116*3)</f>
        <v>335</v>
      </c>
      <c r="X1116" s="30">
        <f aca="true" t="shared" si="313" ref="X1116:X1177">((E1116+J1116+O1116-N1116-R1116)*(W1116+(0.26*(J1116+O1116)+(0.52*(P1116+Q1116+M1116))))/(C1116+J1116+O1116+P1116+Q1116))</f>
        <v>150.74305750350632</v>
      </c>
      <c r="Y1116" s="31">
        <f aca="true" t="shared" si="314" ref="Y1116:Y1177">(((X1116*(3*1458))/162)/(C1116-E1116+P1116+Q1116+N1116+R1116))</f>
        <v>9.621897287457852</v>
      </c>
    </row>
    <row r="1117" spans="1:25" ht="15">
      <c r="A1117" s="28">
        <v>1993</v>
      </c>
      <c r="B1117" s="28">
        <v>157</v>
      </c>
      <c r="C1117" s="28">
        <v>603</v>
      </c>
      <c r="D1117" s="28">
        <v>109</v>
      </c>
      <c r="E1117" s="28">
        <v>183</v>
      </c>
      <c r="F1117" s="28">
        <v>82</v>
      </c>
      <c r="G1117" s="55">
        <v>50</v>
      </c>
      <c r="H1117" s="28">
        <v>3</v>
      </c>
      <c r="I1117" s="28">
        <v>18</v>
      </c>
      <c r="J1117" s="28">
        <v>113</v>
      </c>
      <c r="K1117" s="28">
        <v>95</v>
      </c>
      <c r="L1117" s="28">
        <v>9</v>
      </c>
      <c r="M1117" s="28">
        <v>5</v>
      </c>
      <c r="N1117" s="28">
        <v>1</v>
      </c>
      <c r="O1117" s="28">
        <v>2</v>
      </c>
      <c r="P1117" s="28">
        <v>0</v>
      </c>
      <c r="Q1117" s="28">
        <v>2</v>
      </c>
      <c r="R1117" s="28">
        <v>11</v>
      </c>
      <c r="S1117" s="29">
        <f t="shared" si="310"/>
        <v>0.3034825870646766</v>
      </c>
      <c r="T1117" s="29">
        <f aca="true" t="shared" si="315" ref="T1117:T1133">((I1117*3)+(H1117*2)+G1117+E1117)/C1117</f>
        <v>0.4859038142620232</v>
      </c>
      <c r="U1117" s="29">
        <f t="shared" si="311"/>
        <v>0.41388888888888886</v>
      </c>
      <c r="V1117" s="42">
        <f t="shared" si="308"/>
        <v>720</v>
      </c>
      <c r="W1117" s="28">
        <f t="shared" si="312"/>
        <v>293</v>
      </c>
      <c r="X1117" s="30">
        <f t="shared" si="313"/>
        <v>129.70894444444446</v>
      </c>
      <c r="Y1117" s="31">
        <f t="shared" si="314"/>
        <v>8.069450460829495</v>
      </c>
    </row>
    <row r="1118" spans="1:25" ht="15">
      <c r="A1118" s="28">
        <v>1994</v>
      </c>
      <c r="B1118" s="28">
        <v>156</v>
      </c>
      <c r="C1118" s="28">
        <v>608</v>
      </c>
      <c r="D1118" s="28">
        <v>123</v>
      </c>
      <c r="E1118" s="28">
        <v>185</v>
      </c>
      <c r="F1118" s="28">
        <v>102</v>
      </c>
      <c r="G1118" s="28">
        <v>30</v>
      </c>
      <c r="H1118" s="28">
        <v>3</v>
      </c>
      <c r="I1118" s="28">
        <v>42</v>
      </c>
      <c r="J1118" s="28">
        <v>109</v>
      </c>
      <c r="K1118" s="28">
        <v>59</v>
      </c>
      <c r="L1118" s="28">
        <v>12</v>
      </c>
      <c r="M1118" s="28">
        <v>2</v>
      </c>
      <c r="N1118" s="28">
        <v>1</v>
      </c>
      <c r="O1118" s="28">
        <v>3</v>
      </c>
      <c r="P1118" s="28">
        <v>1</v>
      </c>
      <c r="Q1118" s="28">
        <v>1</v>
      </c>
      <c r="R1118" s="28">
        <v>23</v>
      </c>
      <c r="S1118" s="29">
        <f t="shared" si="310"/>
        <v>0.3042763157894737</v>
      </c>
      <c r="T1118" s="29">
        <f t="shared" si="315"/>
        <v>0.5707236842105263</v>
      </c>
      <c r="U1118" s="29">
        <f t="shared" si="311"/>
        <v>0.4119278779472954</v>
      </c>
      <c r="V1118" s="42">
        <f t="shared" si="308"/>
        <v>722</v>
      </c>
      <c r="W1118" s="28">
        <f t="shared" si="312"/>
        <v>347</v>
      </c>
      <c r="X1118" s="30">
        <f t="shared" si="313"/>
        <v>143.00360110803322</v>
      </c>
      <c r="Y1118" s="31">
        <f t="shared" si="314"/>
        <v>8.59932567910222</v>
      </c>
    </row>
    <row r="1119" spans="1:25" ht="15">
      <c r="A1119" s="28">
        <v>1995</v>
      </c>
      <c r="B1119" s="28">
        <v>159</v>
      </c>
      <c r="C1119" s="28">
        <v>574</v>
      </c>
      <c r="D1119" s="28">
        <v>122</v>
      </c>
      <c r="E1119" s="28">
        <v>189</v>
      </c>
      <c r="F1119" s="28">
        <v>145</v>
      </c>
      <c r="G1119" s="28">
        <v>43</v>
      </c>
      <c r="H1119" s="28">
        <v>2</v>
      </c>
      <c r="I1119" s="28">
        <v>43</v>
      </c>
      <c r="J1119" s="43">
        <v>158</v>
      </c>
      <c r="K1119" s="28">
        <v>98</v>
      </c>
      <c r="L1119" s="28">
        <v>13</v>
      </c>
      <c r="M1119" s="28">
        <v>0</v>
      </c>
      <c r="N1119" s="28">
        <v>2</v>
      </c>
      <c r="O1119" s="28">
        <v>2</v>
      </c>
      <c r="P1119" s="28">
        <v>0</v>
      </c>
      <c r="Q1119" s="28">
        <v>6</v>
      </c>
      <c r="R1119" s="28">
        <v>21</v>
      </c>
      <c r="S1119" s="29">
        <f t="shared" si="310"/>
        <v>0.32926829268292684</v>
      </c>
      <c r="T1119" s="29">
        <f t="shared" si="315"/>
        <v>0.6358885017421603</v>
      </c>
      <c r="U1119" s="76">
        <f t="shared" si="311"/>
        <v>0.47162162162162163</v>
      </c>
      <c r="V1119" s="42">
        <f t="shared" si="308"/>
        <v>740</v>
      </c>
      <c r="W1119" s="28">
        <f t="shared" si="312"/>
        <v>365</v>
      </c>
      <c r="X1119" s="30">
        <f t="shared" si="313"/>
        <v>180.49827027027027</v>
      </c>
      <c r="Y1119" s="31">
        <f t="shared" si="314"/>
        <v>11.771626321974148</v>
      </c>
    </row>
    <row r="1120" spans="1:25" ht="15">
      <c r="A1120" s="28">
        <v>1996</v>
      </c>
      <c r="B1120" s="28">
        <v>159</v>
      </c>
      <c r="C1120" s="28">
        <v>575</v>
      </c>
      <c r="D1120" s="28">
        <v>115</v>
      </c>
      <c r="E1120" s="28">
        <v>185</v>
      </c>
      <c r="F1120" s="28">
        <v>108</v>
      </c>
      <c r="G1120" s="28">
        <v>32</v>
      </c>
      <c r="H1120" s="28">
        <v>1</v>
      </c>
      <c r="I1120" s="28">
        <v>43</v>
      </c>
      <c r="J1120" s="28">
        <v>117</v>
      </c>
      <c r="K1120" s="28">
        <v>92</v>
      </c>
      <c r="L1120" s="28">
        <v>9</v>
      </c>
      <c r="M1120" s="28">
        <v>1</v>
      </c>
      <c r="N1120" s="28">
        <v>2</v>
      </c>
      <c r="O1120" s="28">
        <v>9</v>
      </c>
      <c r="P1120" s="28">
        <v>0</v>
      </c>
      <c r="Q1120" s="28">
        <v>6</v>
      </c>
      <c r="R1120" s="28">
        <v>11</v>
      </c>
      <c r="S1120" s="29">
        <f t="shared" si="310"/>
        <v>0.3217391304347826</v>
      </c>
      <c r="T1120" s="29">
        <f t="shared" si="315"/>
        <v>0.6052173913043478</v>
      </c>
      <c r="U1120" s="29">
        <f t="shared" si="311"/>
        <v>0.43988684582743987</v>
      </c>
      <c r="V1120" s="42">
        <f t="shared" si="308"/>
        <v>707</v>
      </c>
      <c r="W1120" s="28">
        <f t="shared" si="312"/>
        <v>348</v>
      </c>
      <c r="X1120" s="30">
        <f t="shared" si="313"/>
        <v>162.02432814710042</v>
      </c>
      <c r="Y1120" s="31">
        <f t="shared" si="314"/>
        <v>10.69598254271812</v>
      </c>
    </row>
    <row r="1121" spans="1:25" ht="15">
      <c r="A1121" s="28">
        <v>1997</v>
      </c>
      <c r="B1121" s="28">
        <v>155</v>
      </c>
      <c r="C1121" s="28">
        <v>579</v>
      </c>
      <c r="D1121" s="28">
        <v>121</v>
      </c>
      <c r="E1121" s="28">
        <v>199</v>
      </c>
      <c r="F1121" s="28">
        <v>145</v>
      </c>
      <c r="G1121" s="28">
        <v>32</v>
      </c>
      <c r="H1121" s="28">
        <v>0</v>
      </c>
      <c r="I1121" s="28">
        <v>51</v>
      </c>
      <c r="J1121" s="28">
        <v>86</v>
      </c>
      <c r="K1121" s="28">
        <v>89</v>
      </c>
      <c r="L1121" s="28">
        <v>6</v>
      </c>
      <c r="M1121" s="28">
        <v>0</v>
      </c>
      <c r="N1121" s="28">
        <v>1</v>
      </c>
      <c r="O1121" s="28">
        <v>10</v>
      </c>
      <c r="P1121" s="28">
        <v>0</v>
      </c>
      <c r="Q1121" s="28">
        <v>4</v>
      </c>
      <c r="R1121" s="28">
        <v>23</v>
      </c>
      <c r="S1121" s="29">
        <f t="shared" si="310"/>
        <v>0.3436960276338515</v>
      </c>
      <c r="T1121" s="29">
        <f t="shared" si="315"/>
        <v>0.6632124352331606</v>
      </c>
      <c r="U1121" s="29">
        <f t="shared" si="311"/>
        <v>0.43446244477172313</v>
      </c>
      <c r="V1121" s="42">
        <f t="shared" si="308"/>
        <v>679</v>
      </c>
      <c r="W1121" s="28">
        <f t="shared" si="312"/>
        <v>384</v>
      </c>
      <c r="X1121" s="30">
        <f t="shared" si="313"/>
        <v>164.05278350515465</v>
      </c>
      <c r="Y1121" s="31">
        <f t="shared" si="314"/>
        <v>10.856434202547</v>
      </c>
    </row>
    <row r="1122" spans="1:25" ht="15">
      <c r="A1122" s="28">
        <v>1998</v>
      </c>
      <c r="B1122" s="28">
        <v>155</v>
      </c>
      <c r="C1122" s="28">
        <v>585</v>
      </c>
      <c r="D1122" s="28">
        <v>119</v>
      </c>
      <c r="E1122" s="28">
        <v>203</v>
      </c>
      <c r="F1122" s="28">
        <v>132</v>
      </c>
      <c r="G1122" s="28">
        <v>37</v>
      </c>
      <c r="H1122" s="28">
        <v>0</v>
      </c>
      <c r="I1122" s="28">
        <v>53</v>
      </c>
      <c r="J1122" s="28">
        <v>100</v>
      </c>
      <c r="K1122" s="28">
        <v>92</v>
      </c>
      <c r="L1122" s="28">
        <v>0</v>
      </c>
      <c r="M1122" s="28">
        <v>2</v>
      </c>
      <c r="N1122" s="28">
        <v>0</v>
      </c>
      <c r="O1122" s="28">
        <v>5</v>
      </c>
      <c r="P1122" s="28">
        <v>0</v>
      </c>
      <c r="Q1122" s="28">
        <v>0</v>
      </c>
      <c r="R1122" s="28">
        <v>16</v>
      </c>
      <c r="S1122" s="29">
        <f t="shared" si="310"/>
        <v>0.347008547008547</v>
      </c>
      <c r="T1122" s="76">
        <f t="shared" si="315"/>
        <v>0.6820512820512821</v>
      </c>
      <c r="U1122" s="29">
        <f t="shared" si="311"/>
        <v>0.4463768115942029</v>
      </c>
      <c r="V1122" s="42">
        <f t="shared" si="308"/>
        <v>690</v>
      </c>
      <c r="W1122" s="28">
        <f t="shared" si="312"/>
        <v>399</v>
      </c>
      <c r="X1122" s="77">
        <f t="shared" si="313"/>
        <v>180.84533333333334</v>
      </c>
      <c r="Y1122" s="78">
        <f t="shared" si="314"/>
        <v>12.268402010050252</v>
      </c>
    </row>
    <row r="1123" spans="1:25" ht="15">
      <c r="A1123" s="28">
        <v>1999</v>
      </c>
      <c r="B1123" s="28">
        <v>129</v>
      </c>
      <c r="C1123" s="28">
        <v>474</v>
      </c>
      <c r="D1123" s="28">
        <v>67</v>
      </c>
      <c r="E1123" s="28">
        <v>101</v>
      </c>
      <c r="F1123" s="28">
        <v>61</v>
      </c>
      <c r="G1123" s="28">
        <v>27</v>
      </c>
      <c r="H1123" s="28">
        <v>3</v>
      </c>
      <c r="I1123" s="28">
        <v>11</v>
      </c>
      <c r="J1123" s="28">
        <v>79</v>
      </c>
      <c r="K1123" s="28">
        <v>104</v>
      </c>
      <c r="L1123" s="28">
        <v>0</v>
      </c>
      <c r="M1123" s="28">
        <v>2</v>
      </c>
      <c r="N1123" s="28">
        <v>0</v>
      </c>
      <c r="O1123" s="28">
        <v>5</v>
      </c>
      <c r="P1123" s="28">
        <v>0</v>
      </c>
      <c r="Q1123" s="28">
        <v>0</v>
      </c>
      <c r="R1123" s="28">
        <v>13</v>
      </c>
      <c r="S1123" s="29">
        <f t="shared" si="310"/>
        <v>0.21308016877637131</v>
      </c>
      <c r="T1123" s="29">
        <f t="shared" si="315"/>
        <v>0.35232067510548526</v>
      </c>
      <c r="U1123" s="29">
        <f t="shared" si="311"/>
        <v>0.33154121863799285</v>
      </c>
      <c r="V1123" s="42">
        <f t="shared" si="308"/>
        <v>558</v>
      </c>
      <c r="W1123" s="28">
        <f t="shared" si="312"/>
        <v>167</v>
      </c>
      <c r="X1123" s="30">
        <f t="shared" si="313"/>
        <v>58.529318996415775</v>
      </c>
      <c r="Y1123" s="31">
        <f t="shared" si="314"/>
        <v>4.094019722547217</v>
      </c>
    </row>
    <row r="1124" spans="1:25" ht="15">
      <c r="A1124" s="28">
        <v>2000</v>
      </c>
      <c r="B1124" s="28">
        <v>111</v>
      </c>
      <c r="C1124" s="28">
        <v>405</v>
      </c>
      <c r="D1124" s="28">
        <v>73</v>
      </c>
      <c r="E1124" s="28">
        <v>134</v>
      </c>
      <c r="F1124" s="28">
        <v>64</v>
      </c>
      <c r="G1124" s="28">
        <v>34</v>
      </c>
      <c r="H1124" s="28">
        <v>0</v>
      </c>
      <c r="I1124" s="28">
        <v>13</v>
      </c>
      <c r="J1124" s="28">
        <v>68</v>
      </c>
      <c r="K1124" s="28">
        <v>59</v>
      </c>
      <c r="L1124" s="28">
        <v>0</v>
      </c>
      <c r="M1124" s="28">
        <v>0</v>
      </c>
      <c r="N1124" s="28">
        <v>0</v>
      </c>
      <c r="O1124" s="28">
        <v>10</v>
      </c>
      <c r="P1124" s="28">
        <v>0</v>
      </c>
      <c r="Q1124" s="28">
        <v>5</v>
      </c>
      <c r="R1124" s="28">
        <v>7</v>
      </c>
      <c r="S1124" s="29">
        <f t="shared" si="310"/>
        <v>0.3308641975308642</v>
      </c>
      <c r="T1124" s="29">
        <f t="shared" si="315"/>
        <v>0.5111111111111111</v>
      </c>
      <c r="U1124" s="29">
        <f t="shared" si="311"/>
        <v>0.4344262295081967</v>
      </c>
      <c r="V1124" s="42">
        <f t="shared" si="308"/>
        <v>488</v>
      </c>
      <c r="W1124" s="28">
        <f t="shared" si="312"/>
        <v>207</v>
      </c>
      <c r="X1124" s="30">
        <f t="shared" si="313"/>
        <v>96.56844262295083</v>
      </c>
      <c r="Y1124" s="31">
        <f t="shared" si="314"/>
        <v>9.21324364247234</v>
      </c>
    </row>
    <row r="1125" spans="1:25" ht="15">
      <c r="A1125" s="28">
        <v>2001</v>
      </c>
      <c r="B1125" s="28">
        <v>156</v>
      </c>
      <c r="C1125" s="28">
        <v>597</v>
      </c>
      <c r="D1125" s="28">
        <v>101</v>
      </c>
      <c r="E1125" s="28">
        <v>186</v>
      </c>
      <c r="F1125" s="28">
        <v>116</v>
      </c>
      <c r="G1125" s="28">
        <v>48</v>
      </c>
      <c r="H1125" s="28">
        <v>0</v>
      </c>
      <c r="I1125" s="28">
        <v>33</v>
      </c>
      <c r="J1125" s="28">
        <v>85</v>
      </c>
      <c r="K1125" s="28">
        <v>119</v>
      </c>
      <c r="L1125" s="28">
        <v>6</v>
      </c>
      <c r="M1125" s="28">
        <v>0</v>
      </c>
      <c r="N1125" s="28">
        <v>0</v>
      </c>
      <c r="O1125" s="28">
        <v>6</v>
      </c>
      <c r="P1125" s="28">
        <v>0</v>
      </c>
      <c r="Q1125" s="28">
        <v>4</v>
      </c>
      <c r="R1125" s="28">
        <v>13</v>
      </c>
      <c r="S1125" s="29">
        <f t="shared" si="310"/>
        <v>0.31155778894472363</v>
      </c>
      <c r="T1125" s="29">
        <f t="shared" si="315"/>
        <v>0.5577889447236181</v>
      </c>
      <c r="U1125" s="29">
        <f t="shared" si="311"/>
        <v>0.40028901734104044</v>
      </c>
      <c r="V1125" s="42">
        <f t="shared" si="308"/>
        <v>692</v>
      </c>
      <c r="W1125" s="28">
        <f t="shared" si="312"/>
        <v>333</v>
      </c>
      <c r="X1125" s="30">
        <f t="shared" si="313"/>
        <v>136.86034682080924</v>
      </c>
      <c r="Y1125" s="31">
        <f t="shared" si="314"/>
        <v>8.633713467667873</v>
      </c>
    </row>
    <row r="1126" spans="1:25" ht="15">
      <c r="A1126" s="28">
        <v>2002</v>
      </c>
      <c r="B1126" s="28">
        <v>15</v>
      </c>
      <c r="C1126" s="28">
        <v>35</v>
      </c>
      <c r="D1126" s="28">
        <v>4</v>
      </c>
      <c r="E1126" s="28">
        <v>7</v>
      </c>
      <c r="F1126" s="28">
        <v>6</v>
      </c>
      <c r="G1126" s="28">
        <v>0</v>
      </c>
      <c r="H1126" s="28">
        <v>0</v>
      </c>
      <c r="I1126" s="28">
        <v>2</v>
      </c>
      <c r="J1126" s="28">
        <v>7</v>
      </c>
      <c r="K1126" s="28">
        <v>6</v>
      </c>
      <c r="L1126" s="28">
        <v>0</v>
      </c>
      <c r="M1126" s="28">
        <v>0</v>
      </c>
      <c r="N1126" s="28">
        <v>0</v>
      </c>
      <c r="O1126" s="28">
        <v>0</v>
      </c>
      <c r="P1126" s="28">
        <v>0</v>
      </c>
      <c r="Q1126" s="28">
        <v>0</v>
      </c>
      <c r="R1126" s="28">
        <v>0</v>
      </c>
      <c r="S1126" s="29">
        <f t="shared" si="310"/>
        <v>0.2</v>
      </c>
      <c r="T1126" s="29">
        <f t="shared" si="315"/>
        <v>0.37142857142857144</v>
      </c>
      <c r="U1126" s="29">
        <f t="shared" si="311"/>
        <v>0.3333333333333333</v>
      </c>
      <c r="V1126" s="42">
        <f t="shared" si="308"/>
        <v>42</v>
      </c>
      <c r="W1126" s="28">
        <f t="shared" si="312"/>
        <v>13</v>
      </c>
      <c r="X1126" s="30">
        <f t="shared" si="313"/>
        <v>4.94</v>
      </c>
      <c r="Y1126" s="31">
        <f t="shared" si="314"/>
        <v>4.763571428571429</v>
      </c>
    </row>
    <row r="1127" spans="1:25" ht="15">
      <c r="A1127" s="28">
        <v>2003</v>
      </c>
      <c r="B1127" s="28">
        <v>149</v>
      </c>
      <c r="C1127" s="28">
        <v>534</v>
      </c>
      <c r="D1127" s="28">
        <v>66</v>
      </c>
      <c r="E1127" s="28">
        <v>121</v>
      </c>
      <c r="F1127" s="28">
        <v>59</v>
      </c>
      <c r="G1127" s="28">
        <v>23</v>
      </c>
      <c r="H1127" s="28">
        <v>1</v>
      </c>
      <c r="I1127" s="28">
        <v>16</v>
      </c>
      <c r="J1127" s="28">
        <v>73</v>
      </c>
      <c r="K1127" s="28">
        <v>145</v>
      </c>
      <c r="L1127" s="28">
        <v>0</v>
      </c>
      <c r="M1127" s="28">
        <v>2</v>
      </c>
      <c r="N1127" s="28">
        <v>0</v>
      </c>
      <c r="O1127" s="28">
        <v>6</v>
      </c>
      <c r="P1127" s="28">
        <v>0</v>
      </c>
      <c r="Q1127" s="28">
        <v>6</v>
      </c>
      <c r="R1127" s="28">
        <v>11</v>
      </c>
      <c r="S1127" s="29">
        <f t="shared" si="310"/>
        <v>0.22659176029962547</v>
      </c>
      <c r="T1127" s="29">
        <f t="shared" si="315"/>
        <v>0.36329588014981273</v>
      </c>
      <c r="U1127" s="29">
        <f t="shared" si="311"/>
        <v>0.32310177705977383</v>
      </c>
      <c r="V1127" s="42">
        <f t="shared" si="308"/>
        <v>619</v>
      </c>
      <c r="W1127" s="28">
        <f t="shared" si="312"/>
        <v>194</v>
      </c>
      <c r="X1127" s="30">
        <f t="shared" si="313"/>
        <v>66.77592891760904</v>
      </c>
      <c r="Y1127" s="31">
        <f t="shared" si="314"/>
        <v>4.192907164594056</v>
      </c>
    </row>
    <row r="1128" spans="1:25" ht="15">
      <c r="A1128" s="28">
        <v>2004</v>
      </c>
      <c r="B1128" s="28">
        <v>158</v>
      </c>
      <c r="C1128" s="28">
        <v>568</v>
      </c>
      <c r="D1128" s="28">
        <v>98</v>
      </c>
      <c r="E1128" s="28">
        <v>141</v>
      </c>
      <c r="F1128" s="28">
        <v>116</v>
      </c>
      <c r="G1128" s="28">
        <v>34</v>
      </c>
      <c r="H1128" s="28">
        <v>0</v>
      </c>
      <c r="I1128" s="28">
        <v>47</v>
      </c>
      <c r="J1128" s="28">
        <v>96</v>
      </c>
      <c r="K1128" s="28">
        <v>122</v>
      </c>
      <c r="L1128" s="28">
        <v>0</v>
      </c>
      <c r="M1128" s="28">
        <v>0</v>
      </c>
      <c r="N1128" s="28">
        <v>0</v>
      </c>
      <c r="O1128" s="28">
        <v>19</v>
      </c>
      <c r="P1128" s="28">
        <v>0</v>
      </c>
      <c r="Q1128" s="28">
        <v>2</v>
      </c>
      <c r="R1128" s="28">
        <v>10</v>
      </c>
      <c r="S1128" s="29">
        <f t="shared" si="310"/>
        <v>0.2482394366197183</v>
      </c>
      <c r="T1128" s="29">
        <f t="shared" si="315"/>
        <v>0.5563380281690141</v>
      </c>
      <c r="U1128" s="29">
        <f t="shared" si="311"/>
        <v>0.37372262773722625</v>
      </c>
      <c r="V1128" s="42">
        <f t="shared" si="308"/>
        <v>685</v>
      </c>
      <c r="W1128" s="28">
        <f t="shared" si="312"/>
        <v>316</v>
      </c>
      <c r="X1128" s="30">
        <f t="shared" si="313"/>
        <v>124.59451094890511</v>
      </c>
      <c r="Y1128" s="31">
        <f t="shared" si="314"/>
        <v>7.662988144921271</v>
      </c>
    </row>
    <row r="1129" spans="1:25" ht="15">
      <c r="A1129" s="28">
        <v>2005</v>
      </c>
      <c r="B1129" s="28">
        <v>77</v>
      </c>
      <c r="C1129" s="28">
        <v>241</v>
      </c>
      <c r="D1129" s="28">
        <v>53</v>
      </c>
      <c r="E1129" s="28">
        <v>67</v>
      </c>
      <c r="F1129" s="28">
        <v>56</v>
      </c>
      <c r="G1129" s="28">
        <v>18</v>
      </c>
      <c r="H1129" s="28">
        <v>0</v>
      </c>
      <c r="I1129" s="28">
        <v>20</v>
      </c>
      <c r="J1129" s="28">
        <v>57</v>
      </c>
      <c r="K1129" s="28">
        <v>64</v>
      </c>
      <c r="L1129" s="28">
        <v>1</v>
      </c>
      <c r="M1129" s="28">
        <v>0</v>
      </c>
      <c r="N1129" s="28">
        <v>0</v>
      </c>
      <c r="O1129" s="28">
        <v>5</v>
      </c>
      <c r="P1129" s="28">
        <v>0</v>
      </c>
      <c r="Q1129" s="28">
        <v>2</v>
      </c>
      <c r="R1129" s="28">
        <v>3</v>
      </c>
      <c r="S1129" s="29">
        <f t="shared" si="310"/>
        <v>0.27800829875518673</v>
      </c>
      <c r="T1129" s="29">
        <f t="shared" si="315"/>
        <v>0.6016597510373444</v>
      </c>
      <c r="U1129" s="29">
        <f t="shared" si="311"/>
        <v>0.42295081967213116</v>
      </c>
      <c r="V1129" s="42">
        <f t="shared" si="308"/>
        <v>305</v>
      </c>
      <c r="W1129" s="28">
        <f t="shared" si="312"/>
        <v>145</v>
      </c>
      <c r="X1129" s="30">
        <f t="shared" si="313"/>
        <v>66.99068852459017</v>
      </c>
      <c r="Y1129" s="31">
        <f t="shared" si="314"/>
        <v>10.10474072717282</v>
      </c>
    </row>
    <row r="1130" spans="1:25" ht="15">
      <c r="A1130" s="28">
        <v>2006</v>
      </c>
      <c r="B1130" s="28">
        <v>40</v>
      </c>
      <c r="C1130" s="28">
        <v>114</v>
      </c>
      <c r="D1130" s="28">
        <v>18</v>
      </c>
      <c r="E1130" s="28">
        <v>31</v>
      </c>
      <c r="F1130" s="28">
        <v>27</v>
      </c>
      <c r="G1130" s="28">
        <v>4</v>
      </c>
      <c r="H1130" s="28">
        <v>0</v>
      </c>
      <c r="I1130" s="28">
        <v>12</v>
      </c>
      <c r="J1130" s="28">
        <v>19</v>
      </c>
      <c r="K1130" s="28">
        <v>39</v>
      </c>
      <c r="L1130" s="41">
        <v>0</v>
      </c>
      <c r="M1130" s="28">
        <v>0</v>
      </c>
      <c r="N1130" s="28">
        <v>0</v>
      </c>
      <c r="O1130" s="28">
        <v>0</v>
      </c>
      <c r="P1130" s="28">
        <v>0</v>
      </c>
      <c r="Q1130" s="28">
        <v>1</v>
      </c>
      <c r="R1130" s="28">
        <v>6</v>
      </c>
      <c r="S1130" s="29">
        <f t="shared" si="310"/>
        <v>0.2719298245614035</v>
      </c>
      <c r="T1130" s="29">
        <f t="shared" si="315"/>
        <v>0.6228070175438597</v>
      </c>
      <c r="U1130" s="29">
        <f t="shared" si="311"/>
        <v>0.373134328358209</v>
      </c>
      <c r="V1130" s="42">
        <f t="shared" si="308"/>
        <v>134</v>
      </c>
      <c r="W1130" s="28">
        <f t="shared" si="312"/>
        <v>71</v>
      </c>
      <c r="X1130" s="30">
        <f t="shared" si="313"/>
        <v>25.10626865671642</v>
      </c>
      <c r="Y1130" s="31">
        <f t="shared" si="314"/>
        <v>7.531880597014926</v>
      </c>
    </row>
    <row r="1131" spans="1:25" ht="15">
      <c r="A1131" s="28">
        <v>2007</v>
      </c>
      <c r="B1131" s="28">
        <v>141</v>
      </c>
      <c r="C1131" s="28">
        <v>492</v>
      </c>
      <c r="D1131" s="28">
        <v>88</v>
      </c>
      <c r="E1131" s="28">
        <v>122</v>
      </c>
      <c r="F1131" s="28">
        <v>112</v>
      </c>
      <c r="G1131" s="28">
        <v>19</v>
      </c>
      <c r="H1131" s="28">
        <v>3</v>
      </c>
      <c r="I1131" s="28">
        <v>46</v>
      </c>
      <c r="J1131" s="28">
        <v>81</v>
      </c>
      <c r="K1131" s="28">
        <v>100</v>
      </c>
      <c r="L1131" s="28">
        <v>0</v>
      </c>
      <c r="M1131" s="28">
        <v>0</v>
      </c>
      <c r="N1131" s="28">
        <v>0</v>
      </c>
      <c r="O1131" s="28">
        <v>16</v>
      </c>
      <c r="P1131" s="28">
        <v>0</v>
      </c>
      <c r="Q1131" s="28">
        <v>8</v>
      </c>
      <c r="R1131" s="28">
        <v>14</v>
      </c>
      <c r="S1131" s="29">
        <f t="shared" si="310"/>
        <v>0.24796747967479674</v>
      </c>
      <c r="T1131" s="29">
        <f t="shared" si="315"/>
        <v>0.5792682926829268</v>
      </c>
      <c r="U1131" s="29">
        <f t="shared" si="311"/>
        <v>0.36683417085427134</v>
      </c>
      <c r="V1131" s="42">
        <f t="shared" si="308"/>
        <v>597</v>
      </c>
      <c r="W1131" s="28">
        <f t="shared" si="312"/>
        <v>285</v>
      </c>
      <c r="X1131" s="30">
        <f t="shared" si="313"/>
        <v>107.95293132328308</v>
      </c>
      <c r="Y1131" s="31">
        <f t="shared" si="314"/>
        <v>7.435533535022049</v>
      </c>
    </row>
    <row r="1132" spans="1:25" ht="15">
      <c r="A1132" s="42">
        <v>2008</v>
      </c>
      <c r="B1132" s="42">
        <v>155</v>
      </c>
      <c r="C1132" s="42">
        <v>567</v>
      </c>
      <c r="D1132" s="42">
        <v>63</v>
      </c>
      <c r="E1132" s="42">
        <v>144</v>
      </c>
      <c r="F1132" s="42">
        <v>76</v>
      </c>
      <c r="G1132" s="42">
        <v>32</v>
      </c>
      <c r="H1132" s="42">
        <v>0</v>
      </c>
      <c r="I1132" s="42">
        <v>18</v>
      </c>
      <c r="J1132" s="42">
        <v>82</v>
      </c>
      <c r="K1132" s="42">
        <v>117</v>
      </c>
      <c r="L1132" s="42">
        <v>0</v>
      </c>
      <c r="M1132" s="42">
        <v>0</v>
      </c>
      <c r="N1132" s="42">
        <v>0</v>
      </c>
      <c r="O1132" s="42">
        <v>9</v>
      </c>
      <c r="P1132" s="42">
        <v>0</v>
      </c>
      <c r="Q1132" s="42">
        <v>6</v>
      </c>
      <c r="R1132" s="42">
        <v>12</v>
      </c>
      <c r="S1132" s="46">
        <f t="shared" si="310"/>
        <v>0.25396825396825395</v>
      </c>
      <c r="T1132" s="46">
        <f t="shared" si="315"/>
        <v>0.4056437389770723</v>
      </c>
      <c r="U1132" s="46">
        <f t="shared" si="311"/>
        <v>0.3539156626506024</v>
      </c>
      <c r="V1132" s="42">
        <f t="shared" si="308"/>
        <v>664</v>
      </c>
      <c r="W1132" s="42">
        <f t="shared" si="312"/>
        <v>230</v>
      </c>
      <c r="X1132" s="47">
        <f t="shared" si="313"/>
        <v>86.23786144578312</v>
      </c>
      <c r="Y1132" s="48">
        <f t="shared" si="314"/>
        <v>5.2798690681091704</v>
      </c>
    </row>
    <row r="1133" spans="1:25" ht="15">
      <c r="A1133" s="35">
        <v>2009</v>
      </c>
      <c r="B1133" s="35">
        <v>82</v>
      </c>
      <c r="C1133" s="35">
        <v>228</v>
      </c>
      <c r="D1133" s="35">
        <v>37</v>
      </c>
      <c r="E1133" s="35">
        <v>66</v>
      </c>
      <c r="F1133" s="35">
        <v>37</v>
      </c>
      <c r="G1133" s="35">
        <v>9</v>
      </c>
      <c r="H1133" s="35">
        <v>3</v>
      </c>
      <c r="I1133" s="35">
        <v>16</v>
      </c>
      <c r="J1133" s="35">
        <v>38</v>
      </c>
      <c r="K1133" s="35">
        <v>50</v>
      </c>
      <c r="L1133" s="35">
        <v>0</v>
      </c>
      <c r="M1133" s="35">
        <v>0</v>
      </c>
      <c r="N1133" s="35">
        <v>0</v>
      </c>
      <c r="O1133" s="35">
        <v>3</v>
      </c>
      <c r="P1133" s="35">
        <v>0</v>
      </c>
      <c r="Q1133" s="35">
        <v>1</v>
      </c>
      <c r="R1133" s="35">
        <v>7</v>
      </c>
      <c r="S1133" s="36">
        <f t="shared" si="310"/>
        <v>0.2894736842105263</v>
      </c>
      <c r="T1133" s="36">
        <f t="shared" si="315"/>
        <v>0.5657894736842105</v>
      </c>
      <c r="U1133" s="36">
        <f t="shared" si="311"/>
        <v>0.3962962962962963</v>
      </c>
      <c r="V1133" s="35">
        <f t="shared" si="308"/>
        <v>270</v>
      </c>
      <c r="W1133" s="35">
        <f t="shared" si="312"/>
        <v>129</v>
      </c>
      <c r="X1133" s="37">
        <f t="shared" si="313"/>
        <v>51.91851851851852</v>
      </c>
      <c r="Y1133" s="38">
        <f t="shared" si="314"/>
        <v>8.245882352941177</v>
      </c>
    </row>
    <row r="1134" spans="1:25" ht="15">
      <c r="A1134" s="28" t="s">
        <v>259</v>
      </c>
      <c r="B1134" s="28">
        <f aca="true" t="shared" si="316" ref="B1134:R1134">SUM(B1115:B1133)</f>
        <v>2387</v>
      </c>
      <c r="C1134" s="28">
        <f t="shared" si="316"/>
        <v>8567</v>
      </c>
      <c r="D1134" s="54">
        <f t="shared" si="316"/>
        <v>1522</v>
      </c>
      <c r="E1134" s="54">
        <f t="shared" si="316"/>
        <v>2494</v>
      </c>
      <c r="F1134" s="54">
        <f t="shared" si="316"/>
        <v>1571</v>
      </c>
      <c r="G1134" s="54">
        <f t="shared" si="316"/>
        <v>518</v>
      </c>
      <c r="H1134" s="28">
        <f t="shared" si="316"/>
        <v>21</v>
      </c>
      <c r="I1134" s="54">
        <f t="shared" si="316"/>
        <v>530</v>
      </c>
      <c r="J1134" s="54">
        <f t="shared" si="316"/>
        <v>1539</v>
      </c>
      <c r="K1134" s="54">
        <f t="shared" si="316"/>
        <v>1636</v>
      </c>
      <c r="L1134" s="28">
        <f t="shared" si="316"/>
        <v>68</v>
      </c>
      <c r="M1134" s="28">
        <f t="shared" si="316"/>
        <v>14</v>
      </c>
      <c r="N1134" s="28">
        <f t="shared" si="316"/>
        <v>8</v>
      </c>
      <c r="O1134" s="54">
        <f t="shared" si="316"/>
        <v>116</v>
      </c>
      <c r="P1134" s="28">
        <f t="shared" si="316"/>
        <v>1</v>
      </c>
      <c r="Q1134" s="54">
        <f t="shared" si="316"/>
        <v>58</v>
      </c>
      <c r="R1134" s="28">
        <f t="shared" si="316"/>
        <v>211</v>
      </c>
      <c r="S1134" s="29">
        <f t="shared" si="310"/>
        <v>0.2911170771565309</v>
      </c>
      <c r="T1134" s="29">
        <f>((I1134*3)+(H1134*2)+G1134+E1134)/C1134</f>
        <v>0.5420800747052644</v>
      </c>
      <c r="U1134" s="70">
        <f t="shared" si="311"/>
        <v>0.4035992217898833</v>
      </c>
      <c r="V1134" s="79">
        <f t="shared" si="308"/>
        <v>10281</v>
      </c>
      <c r="W1134" s="54">
        <f t="shared" si="312"/>
        <v>4644</v>
      </c>
      <c r="X1134" s="80">
        <f t="shared" si="313"/>
        <v>1954.2050189670267</v>
      </c>
      <c r="Y1134" s="81">
        <f>(((X1134*(3*1458))/162)/(C1134-E1134+P1134+Q1134+N1134+R1134))</f>
        <v>8.30790985862222</v>
      </c>
    </row>
    <row r="1135" spans="22:25" ht="15">
      <c r="V1135" s="42"/>
      <c r="X1135" s="28"/>
      <c r="Y1135" s="28"/>
    </row>
    <row r="1136" spans="1:25" ht="15.75">
      <c r="A1136" s="32" t="s">
        <v>75</v>
      </c>
      <c r="C1136" s="33" t="s">
        <v>76</v>
      </c>
      <c r="V1136" s="42"/>
      <c r="X1136" s="28"/>
      <c r="Y1136" s="28"/>
    </row>
    <row r="1137" spans="1:25" ht="15">
      <c r="A1137" s="28">
        <v>1986</v>
      </c>
      <c r="B1137" s="28">
        <v>97</v>
      </c>
      <c r="C1137" s="28">
        <v>195</v>
      </c>
      <c r="D1137" s="28">
        <v>20</v>
      </c>
      <c r="E1137" s="28">
        <v>56</v>
      </c>
      <c r="F1137" s="28">
        <v>13</v>
      </c>
      <c r="G1137" s="28">
        <v>6</v>
      </c>
      <c r="H1137" s="28">
        <v>2</v>
      </c>
      <c r="I1137" s="28">
        <v>0</v>
      </c>
      <c r="J1137" s="28">
        <v>3</v>
      </c>
      <c r="K1137" s="28">
        <v>39</v>
      </c>
      <c r="L1137" s="28">
        <v>5</v>
      </c>
      <c r="M1137" s="28">
        <v>11</v>
      </c>
      <c r="N1137" s="28">
        <v>5</v>
      </c>
      <c r="O1137" s="28">
        <v>4</v>
      </c>
      <c r="P1137" s="28">
        <v>0</v>
      </c>
      <c r="Q1137" s="28">
        <v>1</v>
      </c>
      <c r="R1137" s="28">
        <v>0</v>
      </c>
      <c r="S1137" s="29">
        <f>E1137/C1137</f>
        <v>0.28717948717948716</v>
      </c>
      <c r="T1137" s="29">
        <f>(I1137*3+H1137*2+G1137+E1137)/C1137</f>
        <v>0.3384615384615385</v>
      </c>
      <c r="U1137" s="29">
        <f>(E1137+J1137+O1137)/(C1137+J1137+O1137+Q1137)</f>
        <v>0.3103448275862069</v>
      </c>
      <c r="V1137" s="42">
        <f t="shared" si="308"/>
        <v>203</v>
      </c>
      <c r="W1137" s="28">
        <f t="shared" si="312"/>
        <v>66</v>
      </c>
      <c r="X1137" s="30">
        <f t="shared" si="313"/>
        <v>21.160000000000004</v>
      </c>
      <c r="Y1137" s="31">
        <f t="shared" si="314"/>
        <v>3.9401379310344833</v>
      </c>
    </row>
    <row r="1138" spans="1:25" ht="15">
      <c r="A1138" s="28">
        <v>1987</v>
      </c>
      <c r="B1138" s="28">
        <v>12</v>
      </c>
      <c r="C1138" s="28">
        <v>31</v>
      </c>
      <c r="D1138" s="28">
        <v>4</v>
      </c>
      <c r="E1138" s="28">
        <v>5</v>
      </c>
      <c r="F1138" s="28">
        <v>2</v>
      </c>
      <c r="G1138" s="28">
        <v>0</v>
      </c>
      <c r="H1138" s="28">
        <v>0</v>
      </c>
      <c r="I1138" s="28">
        <v>1</v>
      </c>
      <c r="J1138" s="28">
        <v>1</v>
      </c>
      <c r="K1138" s="28">
        <v>9</v>
      </c>
      <c r="L1138" s="28">
        <v>0</v>
      </c>
      <c r="M1138" s="28">
        <v>1</v>
      </c>
      <c r="N1138" s="28">
        <v>0</v>
      </c>
      <c r="O1138" s="28">
        <v>0</v>
      </c>
      <c r="P1138" s="28">
        <v>1</v>
      </c>
      <c r="Q1138" s="28">
        <v>0</v>
      </c>
      <c r="R1138" s="28">
        <v>1</v>
      </c>
      <c r="S1138" s="29">
        <f>E1138/C1138</f>
        <v>0.16129032258064516</v>
      </c>
      <c r="T1138" s="29">
        <f>((I1138*3)+(H1138*2)+G1138+E1138)/C1138</f>
        <v>0.25806451612903225</v>
      </c>
      <c r="U1138" s="29">
        <f>(E1138+J1138+O1138)/(C1138+J1138+O1138+Q1138)</f>
        <v>0.1875</v>
      </c>
      <c r="V1138" s="42">
        <f t="shared" si="308"/>
        <v>33</v>
      </c>
      <c r="W1138" s="28">
        <f t="shared" si="312"/>
        <v>8</v>
      </c>
      <c r="X1138" s="30">
        <f t="shared" si="313"/>
        <v>1.4090909090909092</v>
      </c>
      <c r="Y1138" s="31">
        <f t="shared" si="314"/>
        <v>1.3587662337662338</v>
      </c>
    </row>
    <row r="1139" spans="1:25" ht="15">
      <c r="A1139" s="28">
        <v>1988</v>
      </c>
      <c r="B1139" s="28">
        <v>127</v>
      </c>
      <c r="C1139" s="28">
        <v>477</v>
      </c>
      <c r="D1139" s="28">
        <v>86</v>
      </c>
      <c r="E1139" s="28">
        <v>155</v>
      </c>
      <c r="F1139" s="28">
        <v>48</v>
      </c>
      <c r="G1139" s="28">
        <v>30</v>
      </c>
      <c r="H1139" s="28">
        <v>8</v>
      </c>
      <c r="I1139" s="28">
        <v>8</v>
      </c>
      <c r="J1139" s="28">
        <v>28</v>
      </c>
      <c r="K1139" s="28">
        <v>84</v>
      </c>
      <c r="L1139" s="28">
        <v>2</v>
      </c>
      <c r="M1139" s="28">
        <v>31</v>
      </c>
      <c r="N1139" s="28">
        <v>4</v>
      </c>
      <c r="O1139" s="28">
        <v>0</v>
      </c>
      <c r="P1139" s="28">
        <v>0</v>
      </c>
      <c r="Q1139" s="28">
        <v>3</v>
      </c>
      <c r="R1139" s="28">
        <v>10</v>
      </c>
      <c r="S1139" s="29">
        <f>E1139/C1139</f>
        <v>0.3249475890985325</v>
      </c>
      <c r="T1139" s="29">
        <f>((I1139*3)+(H1139*2)+G1139+E1139)/C1139</f>
        <v>0.4716981132075472</v>
      </c>
      <c r="U1139" s="29">
        <f>(E1139+J1139+O1139)/(C1139+J1139+O1139+Q1139)</f>
        <v>0.36023622047244097</v>
      </c>
      <c r="V1139" s="42">
        <f t="shared" si="308"/>
        <v>508</v>
      </c>
      <c r="W1139" s="28">
        <f t="shared" si="312"/>
        <v>225</v>
      </c>
      <c r="X1139" s="30">
        <f t="shared" si="313"/>
        <v>83.1559842519685</v>
      </c>
      <c r="Y1139" s="31">
        <f t="shared" si="314"/>
        <v>6.623042993519616</v>
      </c>
    </row>
    <row r="1140" spans="1:25" ht="15">
      <c r="A1140" s="35">
        <v>1989</v>
      </c>
      <c r="B1140" s="35">
        <v>120</v>
      </c>
      <c r="C1140" s="35">
        <v>382</v>
      </c>
      <c r="D1140" s="35">
        <v>49</v>
      </c>
      <c r="E1140" s="35">
        <v>120</v>
      </c>
      <c r="F1140" s="35">
        <v>53</v>
      </c>
      <c r="G1140" s="35">
        <v>15</v>
      </c>
      <c r="H1140" s="35">
        <v>5</v>
      </c>
      <c r="I1140" s="35">
        <v>4</v>
      </c>
      <c r="J1140" s="35">
        <v>40</v>
      </c>
      <c r="K1140" s="35">
        <v>51</v>
      </c>
      <c r="L1140" s="35">
        <v>2</v>
      </c>
      <c r="M1140" s="35">
        <v>17</v>
      </c>
      <c r="N1140" s="35">
        <v>8</v>
      </c>
      <c r="O1140" s="35">
        <v>0</v>
      </c>
      <c r="P1140" s="35">
        <v>0</v>
      </c>
      <c r="Q1140" s="35">
        <v>4</v>
      </c>
      <c r="R1140" s="35">
        <v>11</v>
      </c>
      <c r="S1140" s="36">
        <f>E1140/C1140</f>
        <v>0.31413612565445026</v>
      </c>
      <c r="T1140" s="36">
        <f>((I1140*3)+(H1140*2)+G1140+E1140)/C1140</f>
        <v>0.4109947643979058</v>
      </c>
      <c r="U1140" s="36">
        <f>(E1140+J1140+O1140)/(C1140+J1140+O1140+Q1140)</f>
        <v>0.3755868544600939</v>
      </c>
      <c r="V1140" s="35">
        <f t="shared" si="308"/>
        <v>426</v>
      </c>
      <c r="W1140" s="35">
        <f t="shared" si="312"/>
        <v>157</v>
      </c>
      <c r="X1140" s="37">
        <f t="shared" si="313"/>
        <v>59.02140845070422</v>
      </c>
      <c r="Y1140" s="38">
        <f t="shared" si="314"/>
        <v>5.591501853224611</v>
      </c>
    </row>
    <row r="1141" spans="1:25" ht="15">
      <c r="A1141" s="28" t="s">
        <v>259</v>
      </c>
      <c r="B1141" s="28">
        <f>SUM(B1137:B1140)</f>
        <v>356</v>
      </c>
      <c r="C1141" s="28">
        <f aca="true" t="shared" si="317" ref="C1141:R1141">SUM(C1137:C1140)</f>
        <v>1085</v>
      </c>
      <c r="D1141" s="28">
        <f t="shared" si="317"/>
        <v>159</v>
      </c>
      <c r="E1141" s="28">
        <f t="shared" si="317"/>
        <v>336</v>
      </c>
      <c r="F1141" s="28">
        <f t="shared" si="317"/>
        <v>116</v>
      </c>
      <c r="G1141" s="28">
        <f t="shared" si="317"/>
        <v>51</v>
      </c>
      <c r="H1141" s="28">
        <f t="shared" si="317"/>
        <v>15</v>
      </c>
      <c r="I1141" s="28">
        <f t="shared" si="317"/>
        <v>13</v>
      </c>
      <c r="J1141" s="28">
        <f t="shared" si="317"/>
        <v>72</v>
      </c>
      <c r="K1141" s="28">
        <f t="shared" si="317"/>
        <v>183</v>
      </c>
      <c r="L1141" s="28">
        <f t="shared" si="317"/>
        <v>9</v>
      </c>
      <c r="M1141" s="28">
        <f t="shared" si="317"/>
        <v>60</v>
      </c>
      <c r="N1141" s="28">
        <f t="shared" si="317"/>
        <v>17</v>
      </c>
      <c r="O1141" s="28">
        <f t="shared" si="317"/>
        <v>4</v>
      </c>
      <c r="P1141" s="28">
        <f t="shared" si="317"/>
        <v>1</v>
      </c>
      <c r="Q1141" s="28">
        <f t="shared" si="317"/>
        <v>8</v>
      </c>
      <c r="R1141" s="28">
        <f t="shared" si="317"/>
        <v>22</v>
      </c>
      <c r="S1141" s="82">
        <f>E1141/C1141</f>
        <v>0.3096774193548387</v>
      </c>
      <c r="T1141" s="29">
        <f>((I1141*3)+(H1141*2)+G1141+E1141)/C1141</f>
        <v>0.4202764976958525</v>
      </c>
      <c r="U1141" s="29">
        <f>(E1141+J1141+O1141)/(C1141+J1141+O1141+Q1141)</f>
        <v>0.35243798118049613</v>
      </c>
      <c r="V1141" s="42">
        <f t="shared" si="308"/>
        <v>1170</v>
      </c>
      <c r="W1141" s="28">
        <f t="shared" si="312"/>
        <v>456</v>
      </c>
      <c r="X1141" s="30">
        <f t="shared" si="313"/>
        <v>163.1125811965812</v>
      </c>
      <c r="Y1141" s="31">
        <f t="shared" si="314"/>
        <v>5.525771257600618</v>
      </c>
    </row>
    <row r="1142" spans="22:25" ht="15">
      <c r="V1142" s="42"/>
      <c r="X1142" s="28"/>
      <c r="Y1142" s="28"/>
    </row>
    <row r="1143" spans="1:25" ht="15.75">
      <c r="A1143" s="32" t="s">
        <v>77</v>
      </c>
      <c r="C1143" s="27">
        <v>1982</v>
      </c>
      <c r="V1143" s="42"/>
      <c r="X1143" s="28"/>
      <c r="Y1143" s="28"/>
    </row>
    <row r="1144" spans="1:25" ht="15">
      <c r="A1144" s="28">
        <v>1982</v>
      </c>
      <c r="B1144" s="28">
        <v>36</v>
      </c>
      <c r="C1144" s="28">
        <v>75</v>
      </c>
      <c r="D1144" s="28">
        <v>2</v>
      </c>
      <c r="E1144" s="28">
        <v>16</v>
      </c>
      <c r="F1144" s="28">
        <v>12</v>
      </c>
      <c r="G1144" s="28">
        <v>6</v>
      </c>
      <c r="H1144" s="28">
        <v>0</v>
      </c>
      <c r="I1144" s="28">
        <v>2</v>
      </c>
      <c r="J1144" s="28">
        <v>13</v>
      </c>
      <c r="K1144" s="28">
        <v>16</v>
      </c>
      <c r="L1144" s="28">
        <v>1</v>
      </c>
      <c r="M1144" s="28">
        <v>0</v>
      </c>
      <c r="N1144" s="28">
        <v>0</v>
      </c>
      <c r="O1144" s="28">
        <v>0</v>
      </c>
      <c r="P1144" s="28">
        <v>0</v>
      </c>
      <c r="Q1144" s="28">
        <v>1</v>
      </c>
      <c r="R1144" s="28">
        <v>4</v>
      </c>
      <c r="S1144" s="29">
        <f>E1144/C1144</f>
        <v>0.21333333333333335</v>
      </c>
      <c r="T1144" s="29">
        <f>((I1144*3)+(H1144*2)+G1144+E1144)/C1144</f>
        <v>0.37333333333333335</v>
      </c>
      <c r="U1144" s="29">
        <f>(E1144+J1144+O1144)/(C1144+J1144+O1144+Q1144)</f>
        <v>0.3258426966292135</v>
      </c>
      <c r="V1144" s="42">
        <f t="shared" si="308"/>
        <v>89</v>
      </c>
      <c r="W1144" s="28">
        <f t="shared" si="312"/>
        <v>28</v>
      </c>
      <c r="X1144" s="30">
        <f t="shared" si="313"/>
        <v>8.960674157303371</v>
      </c>
      <c r="Y1144" s="31">
        <f t="shared" si="314"/>
        <v>3.7802844101123596</v>
      </c>
    </row>
    <row r="1145" spans="22:25" ht="15">
      <c r="V1145" s="42"/>
      <c r="X1145" s="28"/>
      <c r="Y1145" s="28"/>
    </row>
    <row r="1146" spans="1:25" ht="15.75">
      <c r="A1146" s="32" t="s">
        <v>78</v>
      </c>
      <c r="C1146" s="27">
        <v>1996</v>
      </c>
      <c r="V1146" s="42"/>
      <c r="X1146" s="28"/>
      <c r="Y1146" s="28"/>
    </row>
    <row r="1147" spans="1:25" ht="15">
      <c r="A1147" s="28">
        <v>1996</v>
      </c>
      <c r="B1147" s="28">
        <v>56</v>
      </c>
      <c r="C1147" s="28">
        <v>167</v>
      </c>
      <c r="D1147" s="28">
        <v>23</v>
      </c>
      <c r="E1147" s="28">
        <v>44</v>
      </c>
      <c r="F1147" s="28">
        <v>29</v>
      </c>
      <c r="G1147" s="28">
        <v>13</v>
      </c>
      <c r="H1147" s="28">
        <v>0</v>
      </c>
      <c r="I1147" s="28">
        <v>9</v>
      </c>
      <c r="J1147" s="28">
        <v>17</v>
      </c>
      <c r="K1147" s="28">
        <v>29</v>
      </c>
      <c r="L1147" s="28">
        <v>1</v>
      </c>
      <c r="M1147" s="28">
        <v>1</v>
      </c>
      <c r="N1147" s="28">
        <v>1</v>
      </c>
      <c r="O1147" s="28">
        <v>0</v>
      </c>
      <c r="P1147" s="28">
        <v>0</v>
      </c>
      <c r="Q1147" s="28">
        <v>1</v>
      </c>
      <c r="R1147" s="28">
        <v>7</v>
      </c>
      <c r="S1147" s="29">
        <f>E1147/C1147</f>
        <v>0.2634730538922156</v>
      </c>
      <c r="T1147" s="29">
        <f>((I1147*3)+(H1147*2)+G1147+E1147)/C1147</f>
        <v>0.5029940119760479</v>
      </c>
      <c r="U1147" s="29">
        <f>(E1147+J1147+O1147)/(C1147+J1147+O1147+Q1147)</f>
        <v>0.32972972972972975</v>
      </c>
      <c r="V1147" s="42">
        <f t="shared" si="308"/>
        <v>185</v>
      </c>
      <c r="W1147" s="28">
        <f t="shared" si="312"/>
        <v>84</v>
      </c>
      <c r="X1147" s="30">
        <f t="shared" si="313"/>
        <v>25.629081081081083</v>
      </c>
      <c r="Y1147" s="31">
        <f t="shared" si="314"/>
        <v>5.24231203931204</v>
      </c>
    </row>
    <row r="1148" spans="1:22" ht="15">
      <c r="A1148" s="28"/>
      <c r="B1148" s="28"/>
      <c r="C1148" s="28"/>
      <c r="D1148" s="28"/>
      <c r="E1148" s="28"/>
      <c r="F1148" s="28"/>
      <c r="G1148" s="28"/>
      <c r="H1148" s="28"/>
      <c r="I1148" s="28"/>
      <c r="J1148" s="28"/>
      <c r="K1148" s="28"/>
      <c r="L1148" s="28"/>
      <c r="M1148" s="28"/>
      <c r="N1148" s="28"/>
      <c r="O1148" s="28"/>
      <c r="P1148" s="28"/>
      <c r="Q1148" s="28"/>
      <c r="R1148" s="28"/>
      <c r="S1148" s="29"/>
      <c r="T1148" s="29"/>
      <c r="U1148" s="29"/>
      <c r="V1148" s="42"/>
    </row>
    <row r="1149" spans="1:22" ht="15.75">
      <c r="A1149" s="6" t="s">
        <v>79</v>
      </c>
      <c r="B1149" s="28"/>
      <c r="C1149" s="40">
        <v>2012</v>
      </c>
      <c r="D1149" s="28"/>
      <c r="E1149" s="28"/>
      <c r="F1149" s="28"/>
      <c r="G1149" s="28"/>
      <c r="H1149" s="28"/>
      <c r="I1149" s="28"/>
      <c r="J1149" s="28"/>
      <c r="K1149" s="28"/>
      <c r="L1149" s="28"/>
      <c r="M1149" s="28"/>
      <c r="N1149" s="28"/>
      <c r="O1149" s="28"/>
      <c r="P1149" s="28"/>
      <c r="Q1149" s="28"/>
      <c r="R1149" s="28"/>
      <c r="S1149" s="29"/>
      <c r="T1149" s="29"/>
      <c r="U1149" s="29"/>
      <c r="V1149" s="42"/>
    </row>
    <row r="1150" spans="1:25" ht="15">
      <c r="A1150" s="28">
        <v>2012</v>
      </c>
      <c r="B1150" s="28">
        <v>152</v>
      </c>
      <c r="C1150" s="28">
        <v>594</v>
      </c>
      <c r="D1150" s="28">
        <v>58</v>
      </c>
      <c r="E1150" s="28">
        <v>149</v>
      </c>
      <c r="F1150" s="28">
        <v>78</v>
      </c>
      <c r="G1150" s="28">
        <v>39</v>
      </c>
      <c r="H1150" s="28">
        <v>1</v>
      </c>
      <c r="I1150" s="28">
        <v>18</v>
      </c>
      <c r="J1150" s="28">
        <v>25</v>
      </c>
      <c r="K1150" s="28">
        <v>119</v>
      </c>
      <c r="L1150" s="28">
        <v>8</v>
      </c>
      <c r="M1150" s="28">
        <v>9</v>
      </c>
      <c r="N1150" s="28">
        <v>1</v>
      </c>
      <c r="O1150" s="28">
        <v>9</v>
      </c>
      <c r="P1150" s="28">
        <v>0</v>
      </c>
      <c r="Q1150" s="28">
        <v>5</v>
      </c>
      <c r="R1150" s="28">
        <v>22</v>
      </c>
      <c r="S1150" s="29">
        <f>E1150/C1150</f>
        <v>0.25084175084175087</v>
      </c>
      <c r="T1150" s="29">
        <f>((I1150*3)+(H1150*2)+G1150+E1150)/C1150</f>
        <v>0.4107744107744108</v>
      </c>
      <c r="U1150" s="29">
        <f>(E1150+J1150+O1150)/(C1150+J1150+O1150+Q1150)</f>
        <v>0.2890995260663507</v>
      </c>
      <c r="V1150" s="42">
        <f>(C1150+J1150+O1150+P1150+Q1150)</f>
        <v>633</v>
      </c>
      <c r="W1150" s="28">
        <f>E1150+G1150+(H1150*2)+(I1150*3)</f>
        <v>244</v>
      </c>
      <c r="X1150" s="30">
        <f>((E1150+J1150+O1150-N1150-R1150)*(W1150+(0.26*(J1150+O1150)+(0.52*(P1150+Q1150+M1150))))/(C1150+J1150+O1150+P1150+Q1150))</f>
        <v>65.74913112164296</v>
      </c>
      <c r="Y1150" s="31">
        <f>(((X1150*(3*1458))/162)/(C1150-E1150+P1150+Q1150+N1150+R1150))</f>
        <v>3.7531216496498097</v>
      </c>
    </row>
    <row r="1151" spans="1:25" ht="15">
      <c r="A1151" s="35">
        <v>2013</v>
      </c>
      <c r="B1151" s="35">
        <v>150</v>
      </c>
      <c r="C1151" s="35">
        <v>577</v>
      </c>
      <c r="D1151" s="35">
        <v>94</v>
      </c>
      <c r="E1151" s="35">
        <v>157</v>
      </c>
      <c r="F1151" s="35">
        <v>113</v>
      </c>
      <c r="G1151" s="35">
        <v>17</v>
      </c>
      <c r="H1151" s="35">
        <v>8</v>
      </c>
      <c r="I1151" s="35">
        <v>36</v>
      </c>
      <c r="J1151" s="35">
        <v>47</v>
      </c>
      <c r="K1151" s="35">
        <v>163</v>
      </c>
      <c r="L1151" s="35">
        <v>10</v>
      </c>
      <c r="M1151" s="35">
        <v>7</v>
      </c>
      <c r="N1151" s="35">
        <v>2</v>
      </c>
      <c r="O1151" s="35">
        <v>12</v>
      </c>
      <c r="P1151" s="35">
        <v>0</v>
      </c>
      <c r="Q1151" s="35">
        <v>7</v>
      </c>
      <c r="R1151" s="35">
        <v>20</v>
      </c>
      <c r="S1151" s="36">
        <f>E1151/C1151</f>
        <v>0.2720970537261698</v>
      </c>
      <c r="T1151" s="36">
        <f>((I1151*3)+(H1151*2)+G1151+E1151)/C1151</f>
        <v>0.5164644714038128</v>
      </c>
      <c r="U1151" s="36">
        <f>(E1151+J1151+O1151)/(C1151+J1151+O1151+Q1151)</f>
        <v>0.3359253499222395</v>
      </c>
      <c r="V1151" s="35">
        <f>(C1151+J1151+O1151+P1151+Q1151)</f>
        <v>643</v>
      </c>
      <c r="W1151" s="35">
        <f>E1151+G1151+(H1151*2)+(I1151*3)</f>
        <v>298</v>
      </c>
      <c r="X1151" s="37">
        <f>((E1151+J1151+O1151-N1151-R1151)*(W1151+(0.26*(J1151+O1151)+(0.52*(P1151+Q1151+M1151))))/(C1151+J1151+O1151+P1151+Q1151))</f>
        <v>96.73449455676516</v>
      </c>
      <c r="Y1151" s="38">
        <f>(((X1151*(3*1458))/162)/(C1151-E1151+P1151+Q1151+N1151+R1151))</f>
        <v>5.816996331921291</v>
      </c>
    </row>
    <row r="1152" spans="1:25" ht="15">
      <c r="A1152" s="28" t="s">
        <v>259</v>
      </c>
      <c r="B1152" s="28">
        <f>SUM(B1150:B1151)</f>
        <v>302</v>
      </c>
      <c r="C1152" s="28">
        <f aca="true" t="shared" si="318" ref="C1152:R1152">SUM(C1150:C1151)</f>
        <v>1171</v>
      </c>
      <c r="D1152" s="28">
        <f t="shared" si="318"/>
        <v>152</v>
      </c>
      <c r="E1152" s="28">
        <f t="shared" si="318"/>
        <v>306</v>
      </c>
      <c r="F1152" s="28">
        <f t="shared" si="318"/>
        <v>191</v>
      </c>
      <c r="G1152" s="28">
        <f t="shared" si="318"/>
        <v>56</v>
      </c>
      <c r="H1152" s="28">
        <f t="shared" si="318"/>
        <v>9</v>
      </c>
      <c r="I1152" s="28">
        <f t="shared" si="318"/>
        <v>54</v>
      </c>
      <c r="J1152" s="28">
        <f t="shared" si="318"/>
        <v>72</v>
      </c>
      <c r="K1152" s="28">
        <f t="shared" si="318"/>
        <v>282</v>
      </c>
      <c r="L1152" s="28">
        <f t="shared" si="318"/>
        <v>18</v>
      </c>
      <c r="M1152" s="28">
        <f t="shared" si="318"/>
        <v>16</v>
      </c>
      <c r="N1152" s="28">
        <f t="shared" si="318"/>
        <v>3</v>
      </c>
      <c r="O1152" s="28">
        <f t="shared" si="318"/>
        <v>21</v>
      </c>
      <c r="P1152" s="28">
        <f t="shared" si="318"/>
        <v>0</v>
      </c>
      <c r="Q1152" s="28">
        <f t="shared" si="318"/>
        <v>12</v>
      </c>
      <c r="R1152" s="28">
        <f t="shared" si="318"/>
        <v>42</v>
      </c>
      <c r="S1152" s="29">
        <f>E1152/C1152</f>
        <v>0.26131511528608026</v>
      </c>
      <c r="T1152" s="29">
        <f>((I1152*3)+(H1152*2)+G1152+E1152)/C1152</f>
        <v>0.4628522630230572</v>
      </c>
      <c r="U1152" s="29">
        <f>(E1152+J1152+O1152)/(C1152+J1152+O1152+Q1152)</f>
        <v>0.3126959247648903</v>
      </c>
      <c r="V1152" s="42">
        <f>(C1152+J1152+O1152+P1152+Q1152)</f>
        <v>1276</v>
      </c>
      <c r="W1152" s="28">
        <f>E1152+G1152+(H1152*2)+(I1152*3)</f>
        <v>542</v>
      </c>
      <c r="X1152" s="30">
        <f>((E1152+J1152+O1152-N1152-R1152)*(W1152+(0.26*(J1152+O1152)+(0.52*(P1152+Q1152+M1152))))/(C1152+J1152+O1152+P1152+Q1152))</f>
        <v>161.11438871473354</v>
      </c>
      <c r="Y1152" s="31">
        <f>(((X1152*(3*1458))/162)/(C1152-E1152+P1152+Q1152+N1152+R1152))</f>
        <v>4.718100320279615</v>
      </c>
    </row>
    <row r="1153" spans="22:25" ht="12.75">
      <c r="V1153"/>
      <c r="W1153"/>
      <c r="X1153"/>
      <c r="Y1153"/>
    </row>
    <row r="1154" spans="1:25" ht="15.75">
      <c r="A1154" s="32" t="s">
        <v>80</v>
      </c>
      <c r="C1154" s="33" t="s">
        <v>81</v>
      </c>
      <c r="V1154"/>
      <c r="W1154"/>
      <c r="X1154"/>
      <c r="Y1154"/>
    </row>
    <row r="1155" spans="1:25" ht="15">
      <c r="A1155" s="28">
        <v>1992</v>
      </c>
      <c r="B1155" s="28">
        <v>11</v>
      </c>
      <c r="C1155" s="28">
        <v>31</v>
      </c>
      <c r="D1155" s="28">
        <v>1</v>
      </c>
      <c r="E1155" s="28">
        <v>7</v>
      </c>
      <c r="F1155" s="28">
        <v>2</v>
      </c>
      <c r="G1155" s="28">
        <v>0</v>
      </c>
      <c r="H1155" s="28">
        <v>1</v>
      </c>
      <c r="I1155" s="28">
        <v>0</v>
      </c>
      <c r="J1155" s="28">
        <v>2</v>
      </c>
      <c r="K1155" s="28">
        <v>5</v>
      </c>
      <c r="L1155" s="28">
        <v>1</v>
      </c>
      <c r="M1155" s="28">
        <v>0</v>
      </c>
      <c r="N1155" s="28">
        <v>0</v>
      </c>
      <c r="O1155" s="28">
        <v>0</v>
      </c>
      <c r="P1155" s="28">
        <v>0</v>
      </c>
      <c r="Q1155" s="28">
        <v>0</v>
      </c>
      <c r="R1155" s="28">
        <v>2</v>
      </c>
      <c r="S1155" s="29">
        <f aca="true" t="shared" si="319" ref="S1155:S1164">E1155/C1155</f>
        <v>0.22580645161290322</v>
      </c>
      <c r="T1155" s="29">
        <f aca="true" t="shared" si="320" ref="T1155:T1164">((I1155*3)+(H1155*2)+G1155+E1155)/C1155</f>
        <v>0.2903225806451613</v>
      </c>
      <c r="U1155" s="29">
        <f aca="true" t="shared" si="321" ref="U1155:U1164">(E1155+J1155+O1155)/(C1155+J1155+O1155+Q1155)</f>
        <v>0.2727272727272727</v>
      </c>
      <c r="V1155" s="42">
        <f t="shared" si="308"/>
        <v>33</v>
      </c>
      <c r="W1155" s="28">
        <f t="shared" si="312"/>
        <v>9</v>
      </c>
      <c r="X1155" s="30">
        <f t="shared" si="313"/>
        <v>2.0193939393939395</v>
      </c>
      <c r="Y1155" s="31">
        <f t="shared" si="314"/>
        <v>2.0970629370629372</v>
      </c>
    </row>
    <row r="1156" spans="1:25" ht="15">
      <c r="A1156" s="28">
        <v>1993</v>
      </c>
      <c r="B1156" s="28">
        <v>31</v>
      </c>
      <c r="C1156" s="28">
        <v>86</v>
      </c>
      <c r="D1156" s="28">
        <v>6</v>
      </c>
      <c r="E1156" s="28">
        <v>22</v>
      </c>
      <c r="F1156" s="28">
        <v>8</v>
      </c>
      <c r="G1156" s="28">
        <v>2</v>
      </c>
      <c r="H1156" s="28">
        <v>1</v>
      </c>
      <c r="I1156" s="28">
        <v>2</v>
      </c>
      <c r="J1156" s="28">
        <v>9</v>
      </c>
      <c r="K1156" s="28">
        <v>24</v>
      </c>
      <c r="L1156" s="28">
        <v>0</v>
      </c>
      <c r="M1156" s="28">
        <v>0</v>
      </c>
      <c r="N1156" s="28">
        <v>0</v>
      </c>
      <c r="O1156" s="28">
        <v>0</v>
      </c>
      <c r="P1156" s="28">
        <v>0</v>
      </c>
      <c r="Q1156" s="28">
        <v>0</v>
      </c>
      <c r="R1156" s="28">
        <v>2</v>
      </c>
      <c r="S1156" s="29">
        <f t="shared" si="319"/>
        <v>0.2558139534883721</v>
      </c>
      <c r="T1156" s="29">
        <f t="shared" si="320"/>
        <v>0.37209302325581395</v>
      </c>
      <c r="U1156" s="29">
        <f t="shared" si="321"/>
        <v>0.3263157894736842</v>
      </c>
      <c r="V1156" s="42">
        <f t="shared" si="308"/>
        <v>95</v>
      </c>
      <c r="W1156" s="28">
        <f t="shared" si="312"/>
        <v>32</v>
      </c>
      <c r="X1156" s="30">
        <f t="shared" si="313"/>
        <v>10.482736842105265</v>
      </c>
      <c r="Y1156" s="31">
        <f t="shared" si="314"/>
        <v>4.288392344497609</v>
      </c>
    </row>
    <row r="1157" spans="1:25" ht="15">
      <c r="A1157" s="28">
        <v>1994</v>
      </c>
      <c r="B1157" s="28">
        <v>42</v>
      </c>
      <c r="C1157" s="28">
        <v>76</v>
      </c>
      <c r="D1157" s="28">
        <v>11</v>
      </c>
      <c r="E1157" s="28">
        <v>21</v>
      </c>
      <c r="F1157" s="28">
        <v>2</v>
      </c>
      <c r="G1157" s="28">
        <v>2</v>
      </c>
      <c r="H1157" s="28">
        <v>2</v>
      </c>
      <c r="I1157" s="28">
        <v>0</v>
      </c>
      <c r="J1157" s="28">
        <v>11</v>
      </c>
      <c r="K1157" s="28">
        <v>8</v>
      </c>
      <c r="L1157" s="28">
        <v>1</v>
      </c>
      <c r="M1157" s="28">
        <v>0</v>
      </c>
      <c r="N1157" s="28">
        <v>0</v>
      </c>
      <c r="O1157" s="28">
        <v>0</v>
      </c>
      <c r="P1157" s="28">
        <v>0</v>
      </c>
      <c r="Q1157" s="28">
        <v>0</v>
      </c>
      <c r="R1157" s="28">
        <v>1</v>
      </c>
      <c r="S1157" s="29">
        <f t="shared" si="319"/>
        <v>0.27631578947368424</v>
      </c>
      <c r="T1157" s="29">
        <f t="shared" si="320"/>
        <v>0.35526315789473684</v>
      </c>
      <c r="U1157" s="29">
        <f t="shared" si="321"/>
        <v>0.367816091954023</v>
      </c>
      <c r="V1157" s="42">
        <f t="shared" si="308"/>
        <v>87</v>
      </c>
      <c r="W1157" s="28">
        <f t="shared" si="312"/>
        <v>27</v>
      </c>
      <c r="X1157" s="30">
        <f t="shared" si="313"/>
        <v>10.639770114942529</v>
      </c>
      <c r="Y1157" s="31">
        <f t="shared" si="314"/>
        <v>5.129889162561576</v>
      </c>
    </row>
    <row r="1158" spans="1:25" ht="15">
      <c r="A1158" s="28">
        <v>1995</v>
      </c>
      <c r="B1158" s="28">
        <v>52</v>
      </c>
      <c r="C1158" s="28">
        <v>107</v>
      </c>
      <c r="D1158" s="28">
        <v>14</v>
      </c>
      <c r="E1158" s="28">
        <v>28</v>
      </c>
      <c r="F1158" s="28">
        <v>21</v>
      </c>
      <c r="G1158" s="28">
        <v>2</v>
      </c>
      <c r="H1158" s="28">
        <v>2</v>
      </c>
      <c r="I1158" s="28">
        <v>7</v>
      </c>
      <c r="J1158" s="28">
        <v>14</v>
      </c>
      <c r="K1158" s="28">
        <v>33</v>
      </c>
      <c r="L1158" s="28">
        <v>0</v>
      </c>
      <c r="M1158" s="28">
        <v>1</v>
      </c>
      <c r="N1158" s="28">
        <v>2</v>
      </c>
      <c r="O1158" s="28">
        <v>0</v>
      </c>
      <c r="P1158" s="28">
        <v>0</v>
      </c>
      <c r="Q1158" s="28">
        <v>1</v>
      </c>
      <c r="R1158" s="28">
        <v>7</v>
      </c>
      <c r="S1158" s="29">
        <f t="shared" si="319"/>
        <v>0.2616822429906542</v>
      </c>
      <c r="T1158" s="29">
        <f t="shared" si="320"/>
        <v>0.514018691588785</v>
      </c>
      <c r="U1158" s="29">
        <f t="shared" si="321"/>
        <v>0.3442622950819672</v>
      </c>
      <c r="V1158" s="42">
        <f t="shared" si="308"/>
        <v>122</v>
      </c>
      <c r="W1158" s="28">
        <f t="shared" si="312"/>
        <v>55</v>
      </c>
      <c r="X1158" s="30">
        <f t="shared" si="313"/>
        <v>16.14295081967213</v>
      </c>
      <c r="Y1158" s="31">
        <f t="shared" si="314"/>
        <v>4.897299686866826</v>
      </c>
    </row>
    <row r="1159" spans="1:25" ht="15">
      <c r="A1159" s="28">
        <v>1996</v>
      </c>
      <c r="B1159" s="28">
        <v>49</v>
      </c>
      <c r="C1159" s="28">
        <v>81</v>
      </c>
      <c r="D1159" s="28">
        <v>13</v>
      </c>
      <c r="E1159" s="28">
        <v>25</v>
      </c>
      <c r="F1159" s="28">
        <v>20</v>
      </c>
      <c r="G1159" s="28">
        <v>7</v>
      </c>
      <c r="H1159" s="28">
        <v>1</v>
      </c>
      <c r="I1159" s="28">
        <v>5</v>
      </c>
      <c r="J1159" s="28">
        <v>19</v>
      </c>
      <c r="K1159" s="28">
        <v>20</v>
      </c>
      <c r="L1159" s="28">
        <v>2</v>
      </c>
      <c r="M1159" s="28">
        <v>0</v>
      </c>
      <c r="N1159" s="28">
        <v>0</v>
      </c>
      <c r="O1159" s="28">
        <v>0</v>
      </c>
      <c r="P1159" s="28">
        <v>0</v>
      </c>
      <c r="Q1159" s="28">
        <v>0</v>
      </c>
      <c r="R1159" s="28">
        <v>1</v>
      </c>
      <c r="S1159" s="29">
        <f t="shared" si="319"/>
        <v>0.30864197530864196</v>
      </c>
      <c r="T1159" s="29">
        <f t="shared" si="320"/>
        <v>0.6049382716049383</v>
      </c>
      <c r="U1159" s="29">
        <f t="shared" si="321"/>
        <v>0.44</v>
      </c>
      <c r="V1159" s="42">
        <f t="shared" si="308"/>
        <v>100</v>
      </c>
      <c r="W1159" s="28">
        <f t="shared" si="312"/>
        <v>49</v>
      </c>
      <c r="X1159" s="30">
        <f t="shared" si="313"/>
        <v>23.194200000000002</v>
      </c>
      <c r="Y1159" s="31">
        <f t="shared" si="314"/>
        <v>10.986726315789475</v>
      </c>
    </row>
    <row r="1160" spans="1:25" ht="15">
      <c r="A1160" s="28">
        <v>1997</v>
      </c>
      <c r="B1160" s="28">
        <v>7</v>
      </c>
      <c r="C1160" s="28">
        <v>7</v>
      </c>
      <c r="D1160" s="28">
        <v>1</v>
      </c>
      <c r="E1160" s="28">
        <v>3</v>
      </c>
      <c r="F1160" s="28">
        <v>2</v>
      </c>
      <c r="G1160" s="28">
        <v>0</v>
      </c>
      <c r="H1160" s="28">
        <v>0</v>
      </c>
      <c r="I1160" s="28">
        <v>0</v>
      </c>
      <c r="J1160" s="28">
        <v>0</v>
      </c>
      <c r="K1160" s="28">
        <v>2</v>
      </c>
      <c r="L1160" s="28">
        <v>1</v>
      </c>
      <c r="M1160" s="28">
        <v>0</v>
      </c>
      <c r="N1160" s="28">
        <v>0</v>
      </c>
      <c r="O1160" s="28">
        <v>0</v>
      </c>
      <c r="P1160" s="28">
        <v>0</v>
      </c>
      <c r="Q1160" s="28">
        <v>1</v>
      </c>
      <c r="R1160" s="28">
        <v>0</v>
      </c>
      <c r="S1160" s="29">
        <f t="shared" si="319"/>
        <v>0.42857142857142855</v>
      </c>
      <c r="T1160" s="29">
        <f t="shared" si="320"/>
        <v>0.42857142857142855</v>
      </c>
      <c r="U1160" s="29">
        <f t="shared" si="321"/>
        <v>0.375</v>
      </c>
      <c r="V1160" s="42">
        <f t="shared" si="308"/>
        <v>8</v>
      </c>
      <c r="W1160" s="28">
        <f t="shared" si="312"/>
        <v>3</v>
      </c>
      <c r="X1160" s="30">
        <f t="shared" si="313"/>
        <v>1.32</v>
      </c>
      <c r="Y1160" s="31">
        <f t="shared" si="314"/>
        <v>7.128</v>
      </c>
    </row>
    <row r="1161" spans="1:25" ht="15">
      <c r="A1161" s="28">
        <v>2002</v>
      </c>
      <c r="B1161" s="28">
        <v>105</v>
      </c>
      <c r="C1161" s="28">
        <v>294</v>
      </c>
      <c r="D1161" s="28">
        <v>45</v>
      </c>
      <c r="E1161" s="28">
        <v>78</v>
      </c>
      <c r="F1161" s="28">
        <v>32</v>
      </c>
      <c r="G1161" s="28">
        <v>20</v>
      </c>
      <c r="H1161" s="28">
        <v>2</v>
      </c>
      <c r="I1161" s="28">
        <v>8</v>
      </c>
      <c r="J1161" s="28">
        <v>44</v>
      </c>
      <c r="K1161" s="28">
        <v>83</v>
      </c>
      <c r="L1161" s="28">
        <v>0</v>
      </c>
      <c r="M1161" s="28">
        <v>6</v>
      </c>
      <c r="N1161" s="28">
        <v>1</v>
      </c>
      <c r="O1161" s="28">
        <v>0</v>
      </c>
      <c r="P1161" s="28">
        <v>0</v>
      </c>
      <c r="Q1161" s="28">
        <v>4</v>
      </c>
      <c r="R1161" s="28">
        <v>9</v>
      </c>
      <c r="S1161" s="29">
        <f t="shared" si="319"/>
        <v>0.2653061224489796</v>
      </c>
      <c r="T1161" s="29">
        <f t="shared" si="320"/>
        <v>0.42857142857142855</v>
      </c>
      <c r="U1161" s="29">
        <f t="shared" si="321"/>
        <v>0.3567251461988304</v>
      </c>
      <c r="V1161" s="42">
        <f t="shared" si="308"/>
        <v>342</v>
      </c>
      <c r="W1161" s="28">
        <f t="shared" si="312"/>
        <v>126</v>
      </c>
      <c r="X1161" s="30">
        <f t="shared" si="313"/>
        <v>46.71251461988304</v>
      </c>
      <c r="Y1161" s="31">
        <f t="shared" si="314"/>
        <v>5.4836430205949656</v>
      </c>
    </row>
    <row r="1162" spans="1:25" ht="15">
      <c r="A1162" s="28">
        <v>2003</v>
      </c>
      <c r="B1162" s="28">
        <v>59</v>
      </c>
      <c r="C1162" s="28">
        <v>126</v>
      </c>
      <c r="D1162" s="28">
        <v>12</v>
      </c>
      <c r="E1162" s="28">
        <v>33</v>
      </c>
      <c r="F1162" s="28">
        <v>14</v>
      </c>
      <c r="G1162" s="28">
        <v>12</v>
      </c>
      <c r="H1162" s="28">
        <v>0</v>
      </c>
      <c r="I1162" s="28">
        <v>3</v>
      </c>
      <c r="J1162" s="28">
        <v>10</v>
      </c>
      <c r="K1162" s="28">
        <v>42</v>
      </c>
      <c r="L1162" s="28">
        <v>5</v>
      </c>
      <c r="M1162" s="28">
        <v>0</v>
      </c>
      <c r="N1162" s="28">
        <v>0</v>
      </c>
      <c r="O1162" s="28">
        <v>0</v>
      </c>
      <c r="P1162" s="28">
        <v>0</v>
      </c>
      <c r="Q1162" s="28">
        <v>1</v>
      </c>
      <c r="R1162" s="28">
        <v>7</v>
      </c>
      <c r="S1162" s="29">
        <f t="shared" si="319"/>
        <v>0.2619047619047619</v>
      </c>
      <c r="T1162" s="29">
        <f t="shared" si="320"/>
        <v>0.42857142857142855</v>
      </c>
      <c r="U1162" s="29">
        <f t="shared" si="321"/>
        <v>0.31386861313868614</v>
      </c>
      <c r="V1162" s="42">
        <f t="shared" si="308"/>
        <v>137</v>
      </c>
      <c r="W1162" s="28">
        <f t="shared" si="312"/>
        <v>54</v>
      </c>
      <c r="X1162" s="30">
        <f t="shared" si="313"/>
        <v>15.009635036496348</v>
      </c>
      <c r="Y1162" s="31">
        <f t="shared" si="314"/>
        <v>4.012476692924766</v>
      </c>
    </row>
    <row r="1163" spans="1:25" ht="15">
      <c r="A1163" s="35">
        <v>2004</v>
      </c>
      <c r="B1163" s="35">
        <v>52</v>
      </c>
      <c r="C1163" s="35">
        <v>120</v>
      </c>
      <c r="D1163" s="35">
        <v>23</v>
      </c>
      <c r="E1163" s="35">
        <v>34</v>
      </c>
      <c r="F1163" s="35">
        <v>17</v>
      </c>
      <c r="G1163" s="35">
        <v>11</v>
      </c>
      <c r="H1163" s="35">
        <v>0</v>
      </c>
      <c r="I1163" s="35">
        <v>7</v>
      </c>
      <c r="J1163" s="35">
        <v>24</v>
      </c>
      <c r="K1163" s="35">
        <v>37</v>
      </c>
      <c r="L1163" s="35">
        <v>1</v>
      </c>
      <c r="M1163" s="35">
        <v>0</v>
      </c>
      <c r="N1163" s="35">
        <v>0</v>
      </c>
      <c r="O1163" s="35">
        <v>0</v>
      </c>
      <c r="P1163" s="35">
        <v>1</v>
      </c>
      <c r="Q1163" s="35">
        <v>1</v>
      </c>
      <c r="R1163" s="35">
        <v>1</v>
      </c>
      <c r="S1163" s="36">
        <f t="shared" si="319"/>
        <v>0.2833333333333333</v>
      </c>
      <c r="T1163" s="36">
        <f t="shared" si="320"/>
        <v>0.55</v>
      </c>
      <c r="U1163" s="36">
        <f t="shared" si="321"/>
        <v>0.4</v>
      </c>
      <c r="V1163" s="35">
        <f t="shared" si="308"/>
        <v>146</v>
      </c>
      <c r="W1163" s="35">
        <f t="shared" si="312"/>
        <v>66</v>
      </c>
      <c r="X1163" s="37">
        <f t="shared" si="313"/>
        <v>28.60931506849315</v>
      </c>
      <c r="Y1163" s="38">
        <f t="shared" si="314"/>
        <v>8.679230414037248</v>
      </c>
    </row>
    <row r="1164" spans="1:25" ht="15">
      <c r="A1164" s="28" t="s">
        <v>259</v>
      </c>
      <c r="B1164" s="28">
        <f>SUM(B1155:B1163)</f>
        <v>408</v>
      </c>
      <c r="C1164" s="28">
        <f aca="true" t="shared" si="322" ref="C1164:R1164">SUM(C1155:C1163)</f>
        <v>928</v>
      </c>
      <c r="D1164" s="28">
        <f t="shared" si="322"/>
        <v>126</v>
      </c>
      <c r="E1164" s="28">
        <f t="shared" si="322"/>
        <v>251</v>
      </c>
      <c r="F1164" s="28">
        <f t="shared" si="322"/>
        <v>118</v>
      </c>
      <c r="G1164" s="28">
        <f t="shared" si="322"/>
        <v>56</v>
      </c>
      <c r="H1164" s="28">
        <f t="shared" si="322"/>
        <v>9</v>
      </c>
      <c r="I1164" s="28">
        <f t="shared" si="322"/>
        <v>32</v>
      </c>
      <c r="J1164" s="28">
        <f t="shared" si="322"/>
        <v>133</v>
      </c>
      <c r="K1164" s="28">
        <f t="shared" si="322"/>
        <v>254</v>
      </c>
      <c r="L1164" s="28">
        <f t="shared" si="322"/>
        <v>11</v>
      </c>
      <c r="M1164" s="28">
        <f t="shared" si="322"/>
        <v>7</v>
      </c>
      <c r="N1164" s="28">
        <f t="shared" si="322"/>
        <v>3</v>
      </c>
      <c r="O1164" s="28">
        <f t="shared" si="322"/>
        <v>0</v>
      </c>
      <c r="P1164" s="28">
        <f t="shared" si="322"/>
        <v>1</v>
      </c>
      <c r="Q1164" s="28">
        <f t="shared" si="322"/>
        <v>8</v>
      </c>
      <c r="R1164" s="28">
        <f t="shared" si="322"/>
        <v>30</v>
      </c>
      <c r="S1164" s="29">
        <f t="shared" si="319"/>
        <v>0.2704741379310345</v>
      </c>
      <c r="T1164" s="29">
        <f t="shared" si="320"/>
        <v>0.4536637931034483</v>
      </c>
      <c r="U1164" s="29">
        <f t="shared" si="321"/>
        <v>0.3592142188961646</v>
      </c>
      <c r="V1164" s="42">
        <f t="shared" si="308"/>
        <v>1070</v>
      </c>
      <c r="W1164" s="28">
        <f t="shared" si="312"/>
        <v>421</v>
      </c>
      <c r="X1164" s="30">
        <f t="shared" si="313"/>
        <v>152.17654205607477</v>
      </c>
      <c r="Y1164" s="31">
        <f t="shared" si="314"/>
        <v>5.7145572121196375</v>
      </c>
    </row>
    <row r="1165" spans="22:25" ht="15">
      <c r="V1165" s="42"/>
      <c r="X1165" s="28"/>
      <c r="Y1165" s="28"/>
    </row>
    <row r="1166" spans="1:25" ht="15.75">
      <c r="A1166" s="32" t="s">
        <v>82</v>
      </c>
      <c r="C1166" s="27" t="s">
        <v>129</v>
      </c>
      <c r="V1166" s="42"/>
      <c r="X1166" s="28"/>
      <c r="Y1166" s="28"/>
    </row>
    <row r="1167" spans="1:25" ht="15">
      <c r="A1167" s="28">
        <v>2008</v>
      </c>
      <c r="B1167" s="28">
        <v>41</v>
      </c>
      <c r="C1167" s="28">
        <v>116</v>
      </c>
      <c r="D1167" s="28">
        <v>17</v>
      </c>
      <c r="E1167" s="28">
        <v>28</v>
      </c>
      <c r="F1167" s="28">
        <v>12</v>
      </c>
      <c r="G1167" s="28">
        <v>2</v>
      </c>
      <c r="H1167" s="28">
        <v>1</v>
      </c>
      <c r="I1167" s="28">
        <v>3</v>
      </c>
      <c r="J1167" s="28">
        <v>12</v>
      </c>
      <c r="K1167" s="28">
        <v>23</v>
      </c>
      <c r="L1167" s="28">
        <v>0</v>
      </c>
      <c r="M1167" s="28">
        <v>1</v>
      </c>
      <c r="N1167" s="28">
        <v>0</v>
      </c>
      <c r="O1167" s="28">
        <v>0</v>
      </c>
      <c r="P1167" s="28">
        <v>5</v>
      </c>
      <c r="Q1167" s="28">
        <v>0</v>
      </c>
      <c r="R1167" s="28">
        <v>1</v>
      </c>
      <c r="S1167" s="29">
        <f>E1167/C1167</f>
        <v>0.2413793103448276</v>
      </c>
      <c r="T1167" s="29">
        <f>((I1167*3)+(H1167*2)+G1167+E1167)/C1167</f>
        <v>0.35344827586206895</v>
      </c>
      <c r="U1167" s="29">
        <f>(E1167+J1167+O1167)/(C1167+J1167+O1167+Q1167)</f>
        <v>0.3125</v>
      </c>
      <c r="V1167" s="42">
        <f t="shared" si="308"/>
        <v>133</v>
      </c>
      <c r="W1167" s="28">
        <f t="shared" si="312"/>
        <v>41</v>
      </c>
      <c r="X1167" s="30">
        <f t="shared" si="313"/>
        <v>13.85233082706767</v>
      </c>
      <c r="Y1167" s="31">
        <f t="shared" si="314"/>
        <v>3.9788609822428413</v>
      </c>
    </row>
    <row r="1168" spans="1:25" ht="15">
      <c r="A1168" s="35">
        <v>2009</v>
      </c>
      <c r="B1168" s="35">
        <v>69</v>
      </c>
      <c r="C1168" s="35">
        <v>235</v>
      </c>
      <c r="D1168" s="35">
        <v>26</v>
      </c>
      <c r="E1168" s="35">
        <v>62</v>
      </c>
      <c r="F1168" s="35">
        <v>28</v>
      </c>
      <c r="G1168" s="35">
        <v>17</v>
      </c>
      <c r="H1168" s="35">
        <v>0</v>
      </c>
      <c r="I1168" s="35">
        <v>4</v>
      </c>
      <c r="J1168" s="35">
        <v>25</v>
      </c>
      <c r="K1168" s="35">
        <v>49</v>
      </c>
      <c r="L1168" s="35">
        <v>8</v>
      </c>
      <c r="M1168" s="35">
        <v>0</v>
      </c>
      <c r="N1168" s="35">
        <v>0</v>
      </c>
      <c r="O1168" s="35">
        <v>0</v>
      </c>
      <c r="P1168" s="35">
        <v>3</v>
      </c>
      <c r="Q1168" s="35">
        <v>2</v>
      </c>
      <c r="R1168" s="35">
        <v>3</v>
      </c>
      <c r="S1168" s="36">
        <f>E1168/C1168</f>
        <v>0.26382978723404255</v>
      </c>
      <c r="T1168" s="36">
        <f>((I1168*3)+(H1168*2)+G1168+E1168)/C1168</f>
        <v>0.3872340425531915</v>
      </c>
      <c r="U1168" s="36">
        <f>(E1168+J1168+O1168)/(C1168+J1168+O1168+Q1168)</f>
        <v>0.3320610687022901</v>
      </c>
      <c r="V1168" s="35">
        <f>(C1168+J1168+O1168+P1168+Q1168)</f>
        <v>265</v>
      </c>
      <c r="W1168" s="35">
        <f>E1168+G1168+(H1168*2)+(I1168*3)</f>
        <v>91</v>
      </c>
      <c r="X1168" s="37">
        <f>((E1168+J1168+O1168-N1168-R1168)*(W1168+(0.26*(J1168+O1168)+(0.52*(P1168+Q1168+M1168))))/(C1168+J1168+O1168+P1168+Q1168))</f>
        <v>31.729811320754717</v>
      </c>
      <c r="Y1168" s="38">
        <f>(((X1168*(3*1458))/162)/(C1168-E1168+P1168+Q1168+N1168+R1168))</f>
        <v>4.733176274366725</v>
      </c>
    </row>
    <row r="1169" spans="1:25" ht="15">
      <c r="A1169" s="28" t="s">
        <v>259</v>
      </c>
      <c r="B1169" s="28">
        <f>SUM(B1167:B1168)</f>
        <v>110</v>
      </c>
      <c r="C1169" s="28">
        <f aca="true" t="shared" si="323" ref="C1169:R1169">SUM(C1167:C1168)</f>
        <v>351</v>
      </c>
      <c r="D1169" s="28">
        <f t="shared" si="323"/>
        <v>43</v>
      </c>
      <c r="E1169" s="28">
        <f t="shared" si="323"/>
        <v>90</v>
      </c>
      <c r="F1169" s="28">
        <f t="shared" si="323"/>
        <v>40</v>
      </c>
      <c r="G1169" s="28">
        <f t="shared" si="323"/>
        <v>19</v>
      </c>
      <c r="H1169" s="28">
        <f t="shared" si="323"/>
        <v>1</v>
      </c>
      <c r="I1169" s="28">
        <f t="shared" si="323"/>
        <v>7</v>
      </c>
      <c r="J1169" s="28">
        <f t="shared" si="323"/>
        <v>37</v>
      </c>
      <c r="K1169" s="28">
        <f t="shared" si="323"/>
        <v>72</v>
      </c>
      <c r="L1169" s="28">
        <f t="shared" si="323"/>
        <v>8</v>
      </c>
      <c r="M1169" s="28">
        <f t="shared" si="323"/>
        <v>1</v>
      </c>
      <c r="N1169" s="28">
        <f t="shared" si="323"/>
        <v>0</v>
      </c>
      <c r="O1169" s="28">
        <f t="shared" si="323"/>
        <v>0</v>
      </c>
      <c r="P1169" s="28">
        <f t="shared" si="323"/>
        <v>8</v>
      </c>
      <c r="Q1169" s="28">
        <f t="shared" si="323"/>
        <v>2</v>
      </c>
      <c r="R1169" s="28">
        <f t="shared" si="323"/>
        <v>4</v>
      </c>
      <c r="S1169" s="29">
        <f>E1169/C1169</f>
        <v>0.2564102564102564</v>
      </c>
      <c r="T1169" s="29">
        <f>((I1169*3)+(H1169*2)+G1169+E1169)/C1169</f>
        <v>0.37606837606837606</v>
      </c>
      <c r="U1169" s="29">
        <f>(E1169+J1169+O1169)/(C1169+J1169+O1169+Q1169)</f>
        <v>0.32564102564102565</v>
      </c>
      <c r="V1169" s="42">
        <f>(C1169+J1169+O1169+P1169+Q1169)</f>
        <v>398</v>
      </c>
      <c r="W1169" s="28">
        <f>E1169+G1169+(H1169*2)+(I1169*3)</f>
        <v>132</v>
      </c>
      <c r="X1169" s="30">
        <f>((E1169+J1169+O1169-N1169-R1169)*(W1169+(0.26*(J1169+O1169)+(0.52*(P1169+Q1169+M1169))))/(C1169+J1169+O1169+P1169+Q1169))</f>
        <v>45.53472361809045</v>
      </c>
      <c r="Y1169" s="31">
        <f>(((X1169*(3*1458))/162)/(C1169-E1169+P1169+Q1169+N1169+R1169))</f>
        <v>4.470681955230699</v>
      </c>
    </row>
    <row r="1170" spans="22:25" ht="15">
      <c r="V1170" s="42"/>
      <c r="X1170" s="28"/>
      <c r="Y1170" s="28"/>
    </row>
    <row r="1171" spans="1:25" ht="15.75">
      <c r="A1171" s="32" t="s">
        <v>83</v>
      </c>
      <c r="C1171" s="27">
        <v>2002</v>
      </c>
      <c r="V1171" s="42"/>
      <c r="X1171" s="28"/>
      <c r="Y1171" s="28"/>
    </row>
    <row r="1172" spans="1:25" ht="15">
      <c r="A1172" s="28">
        <v>2002</v>
      </c>
      <c r="B1172" s="28">
        <v>78</v>
      </c>
      <c r="C1172" s="28">
        <v>244</v>
      </c>
      <c r="D1172" s="28">
        <v>32</v>
      </c>
      <c r="E1172" s="28">
        <v>70</v>
      </c>
      <c r="F1172" s="28">
        <v>35</v>
      </c>
      <c r="G1172" s="28">
        <v>10</v>
      </c>
      <c r="H1172" s="28">
        <v>1</v>
      </c>
      <c r="I1172" s="28">
        <v>9</v>
      </c>
      <c r="J1172" s="28">
        <v>17</v>
      </c>
      <c r="K1172" s="28">
        <v>61</v>
      </c>
      <c r="L1172" s="28">
        <v>13</v>
      </c>
      <c r="M1172" s="28">
        <v>1</v>
      </c>
      <c r="N1172" s="28">
        <v>1</v>
      </c>
      <c r="O1172" s="28">
        <v>6</v>
      </c>
      <c r="P1172" s="28">
        <v>0</v>
      </c>
      <c r="Q1172" s="28">
        <v>2</v>
      </c>
      <c r="R1172" s="28">
        <v>8</v>
      </c>
      <c r="S1172" s="29">
        <f>E1172/C1172</f>
        <v>0.28688524590163933</v>
      </c>
      <c r="T1172" s="29">
        <f>((I1172*3)+(H1172*2)+G1172+E1172)/C1172</f>
        <v>0.44672131147540983</v>
      </c>
      <c r="U1172" s="29">
        <f>(E1172+J1172+O1172)/(C1172+J1172+O1172+Q1172)</f>
        <v>0.34572490706319703</v>
      </c>
      <c r="V1172" s="42">
        <f t="shared" si="308"/>
        <v>269</v>
      </c>
      <c r="W1172" s="28">
        <f t="shared" si="312"/>
        <v>109</v>
      </c>
      <c r="X1172" s="30">
        <f t="shared" si="313"/>
        <v>36.39167286245353</v>
      </c>
      <c r="Y1172" s="31">
        <f t="shared" si="314"/>
        <v>5.311217120466191</v>
      </c>
    </row>
    <row r="1173" spans="22:25" ht="15">
      <c r="V1173" s="42"/>
      <c r="X1173" s="28"/>
      <c r="Y1173" s="28"/>
    </row>
    <row r="1174" spans="1:25" ht="15.75">
      <c r="A1174" s="32" t="s">
        <v>84</v>
      </c>
      <c r="C1174" s="33" t="s">
        <v>85</v>
      </c>
      <c r="V1174" s="42"/>
      <c r="X1174" s="28"/>
      <c r="Y1174" s="28"/>
    </row>
    <row r="1175" spans="1:25" ht="15">
      <c r="A1175" s="28">
        <v>2007</v>
      </c>
      <c r="B1175" s="28">
        <v>135</v>
      </c>
      <c r="C1175" s="28">
        <v>454</v>
      </c>
      <c r="D1175" s="28">
        <v>68</v>
      </c>
      <c r="E1175" s="28">
        <v>138</v>
      </c>
      <c r="F1175" s="28">
        <v>51</v>
      </c>
      <c r="G1175" s="28">
        <v>28</v>
      </c>
      <c r="H1175" s="28">
        <v>10</v>
      </c>
      <c r="I1175" s="28">
        <v>8</v>
      </c>
      <c r="J1175" s="28">
        <v>19</v>
      </c>
      <c r="K1175" s="28">
        <v>81</v>
      </c>
      <c r="L1175" s="28">
        <v>2</v>
      </c>
      <c r="M1175" s="28">
        <v>13</v>
      </c>
      <c r="N1175" s="28">
        <v>0</v>
      </c>
      <c r="O1175" s="28">
        <v>12</v>
      </c>
      <c r="P1175" s="28">
        <v>5</v>
      </c>
      <c r="Q1175" s="28">
        <v>4</v>
      </c>
      <c r="R1175" s="28">
        <v>4</v>
      </c>
      <c r="S1175" s="29">
        <f>E1175/C1175</f>
        <v>0.3039647577092511</v>
      </c>
      <c r="T1175" s="29">
        <f>((I1175*3)+(H1175*2)+G1175+E1175)/C1175</f>
        <v>0.46255506607929514</v>
      </c>
      <c r="U1175" s="29">
        <f>(E1175+J1175+O1175)/(C1175+J1175+O1175+Q1175)</f>
        <v>0.3456032719836401</v>
      </c>
      <c r="V1175" s="42">
        <f t="shared" si="308"/>
        <v>494</v>
      </c>
      <c r="W1175" s="28">
        <f t="shared" si="312"/>
        <v>210</v>
      </c>
      <c r="X1175" s="30">
        <f t="shared" si="313"/>
        <v>76.65485829959515</v>
      </c>
      <c r="Y1175" s="31">
        <f t="shared" si="314"/>
        <v>6.290824237352793</v>
      </c>
    </row>
    <row r="1176" spans="1:25" ht="15">
      <c r="A1176" s="35">
        <v>2008</v>
      </c>
      <c r="B1176" s="35">
        <v>144</v>
      </c>
      <c r="C1176" s="35">
        <v>465</v>
      </c>
      <c r="D1176" s="35">
        <v>57</v>
      </c>
      <c r="E1176" s="35">
        <v>126</v>
      </c>
      <c r="F1176" s="35">
        <v>52</v>
      </c>
      <c r="G1176" s="35">
        <v>16</v>
      </c>
      <c r="H1176" s="35">
        <v>0</v>
      </c>
      <c r="I1176" s="35">
        <v>14</v>
      </c>
      <c r="J1176" s="35">
        <v>23</v>
      </c>
      <c r="K1176" s="35">
        <v>81</v>
      </c>
      <c r="L1176" s="35">
        <v>3</v>
      </c>
      <c r="M1176" s="35">
        <v>42</v>
      </c>
      <c r="N1176" s="35">
        <v>6</v>
      </c>
      <c r="O1176" s="35">
        <v>11</v>
      </c>
      <c r="P1176" s="35">
        <v>4</v>
      </c>
      <c r="Q1176" s="35">
        <v>6</v>
      </c>
      <c r="R1176" s="35">
        <v>6</v>
      </c>
      <c r="S1176" s="36">
        <f>E1176/C1176</f>
        <v>0.2709677419354839</v>
      </c>
      <c r="T1176" s="36">
        <f>((I1176*3)+(H1176*2)+G1176+E1176)/C1176</f>
        <v>0.3956989247311828</v>
      </c>
      <c r="U1176" s="36">
        <f>(E1176+J1176+O1176)/(C1176+J1176+O1176+Q1176)</f>
        <v>0.31683168316831684</v>
      </c>
      <c r="V1176" s="35">
        <f t="shared" si="308"/>
        <v>509</v>
      </c>
      <c r="W1176" s="35">
        <f t="shared" si="312"/>
        <v>184</v>
      </c>
      <c r="X1176" s="37">
        <f t="shared" si="313"/>
        <v>63.93367387033398</v>
      </c>
      <c r="Y1176" s="38">
        <f t="shared" si="314"/>
        <v>4.7817429210499105</v>
      </c>
    </row>
    <row r="1177" spans="1:25" ht="15">
      <c r="A1177" s="28" t="s">
        <v>259</v>
      </c>
      <c r="B1177" s="28">
        <f>SUM(B1175:B1176)</f>
        <v>279</v>
      </c>
      <c r="C1177" s="28">
        <f aca="true" t="shared" si="324" ref="C1177:R1177">SUM(C1175:C1176)</f>
        <v>919</v>
      </c>
      <c r="D1177" s="28">
        <f t="shared" si="324"/>
        <v>125</v>
      </c>
      <c r="E1177" s="28">
        <f t="shared" si="324"/>
        <v>264</v>
      </c>
      <c r="F1177" s="28">
        <f t="shared" si="324"/>
        <v>103</v>
      </c>
      <c r="G1177" s="28">
        <f t="shared" si="324"/>
        <v>44</v>
      </c>
      <c r="H1177" s="28">
        <f t="shared" si="324"/>
        <v>10</v>
      </c>
      <c r="I1177" s="28">
        <f t="shared" si="324"/>
        <v>22</v>
      </c>
      <c r="J1177" s="28">
        <f t="shared" si="324"/>
        <v>42</v>
      </c>
      <c r="K1177" s="28">
        <f t="shared" si="324"/>
        <v>162</v>
      </c>
      <c r="L1177" s="28">
        <f t="shared" si="324"/>
        <v>5</v>
      </c>
      <c r="M1177" s="28">
        <f t="shared" si="324"/>
        <v>55</v>
      </c>
      <c r="N1177" s="28">
        <f t="shared" si="324"/>
        <v>6</v>
      </c>
      <c r="O1177" s="28">
        <f t="shared" si="324"/>
        <v>23</v>
      </c>
      <c r="P1177" s="28">
        <f t="shared" si="324"/>
        <v>9</v>
      </c>
      <c r="Q1177" s="28">
        <f t="shared" si="324"/>
        <v>10</v>
      </c>
      <c r="R1177" s="28">
        <f t="shared" si="324"/>
        <v>10</v>
      </c>
      <c r="S1177" s="29">
        <f>E1177/C1177</f>
        <v>0.28726877040261156</v>
      </c>
      <c r="T1177" s="29">
        <f>((I1177*3)+(H1177*2)+G1177+E1177)/C1177</f>
        <v>0.42872687704026113</v>
      </c>
      <c r="U1177" s="29">
        <f>(E1177+J1177+O1177)/(C1177+J1177+O1177+Q1177)</f>
        <v>0.33098591549295775</v>
      </c>
      <c r="V1177" s="42">
        <f t="shared" si="308"/>
        <v>1003</v>
      </c>
      <c r="W1177" s="28">
        <f t="shared" si="312"/>
        <v>394</v>
      </c>
      <c r="X1177" s="30">
        <f t="shared" si="313"/>
        <v>140.2352342971087</v>
      </c>
      <c r="Y1177" s="31">
        <f t="shared" si="314"/>
        <v>5.487465689886863</v>
      </c>
    </row>
    <row r="1178" spans="22:25" ht="15">
      <c r="V1178" s="42"/>
      <c r="X1178" s="28"/>
      <c r="Y1178" s="28"/>
    </row>
    <row r="1179" spans="1:25" ht="15.75">
      <c r="A1179" s="32" t="s">
        <v>86</v>
      </c>
      <c r="C1179" s="33" t="s">
        <v>175</v>
      </c>
      <c r="V1179" s="42"/>
      <c r="X1179" s="28"/>
      <c r="Y1179" s="28"/>
    </row>
    <row r="1180" spans="1:25" ht="15">
      <c r="A1180" s="28">
        <v>1991</v>
      </c>
      <c r="B1180" s="28">
        <v>45</v>
      </c>
      <c r="C1180" s="28">
        <v>118</v>
      </c>
      <c r="D1180" s="28">
        <v>19</v>
      </c>
      <c r="E1180" s="28">
        <v>33</v>
      </c>
      <c r="F1180" s="28">
        <v>26</v>
      </c>
      <c r="G1180" s="28">
        <v>6</v>
      </c>
      <c r="H1180" s="28">
        <v>4</v>
      </c>
      <c r="I1180" s="28">
        <v>10</v>
      </c>
      <c r="J1180" s="28">
        <v>4</v>
      </c>
      <c r="K1180" s="28">
        <v>23</v>
      </c>
      <c r="L1180" s="28">
        <v>6</v>
      </c>
      <c r="M1180" s="28">
        <v>0</v>
      </c>
      <c r="N1180" s="28">
        <v>0</v>
      </c>
      <c r="O1180" s="28">
        <v>1</v>
      </c>
      <c r="P1180" s="28">
        <v>0</v>
      </c>
      <c r="Q1180" s="28">
        <v>3</v>
      </c>
      <c r="R1180" s="28">
        <v>2</v>
      </c>
      <c r="S1180" s="29">
        <f>E1180/C1180</f>
        <v>0.2796610169491525</v>
      </c>
      <c r="T1180" s="29">
        <f>((I1180*3)+(H1180*2)+G1180+E1180)/C1180</f>
        <v>0.652542372881356</v>
      </c>
      <c r="U1180" s="29">
        <f>(E1180+J1180+O1180)/(C1180+J1180+O1180+Q1180)</f>
        <v>0.30158730158730157</v>
      </c>
      <c r="V1180" s="42">
        <f t="shared" si="308"/>
        <v>126</v>
      </c>
      <c r="W1180" s="28">
        <f t="shared" si="312"/>
        <v>77</v>
      </c>
      <c r="X1180" s="30">
        <f aca="true" t="shared" si="325" ref="X1180:X1243">((E1180+J1180+O1180-N1180-R1180)*(W1180+(0.26*(J1180+O1180)+(0.52*(P1180+Q1180+M1180))))/(C1180+J1180+O1180+P1180+Q1180))</f>
        <v>22.81714285714286</v>
      </c>
      <c r="Y1180" s="31">
        <f aca="true" t="shared" si="326" ref="Y1180:Y1243">(((X1180*(3*1458))/162)/(C1180-E1180+P1180+Q1180+N1180+R1180))</f>
        <v>6.845142857142857</v>
      </c>
    </row>
    <row r="1181" spans="1:25" ht="15">
      <c r="A1181" s="35">
        <v>1992</v>
      </c>
      <c r="B1181" s="35">
        <v>63</v>
      </c>
      <c r="C1181" s="35">
        <v>210</v>
      </c>
      <c r="D1181" s="35">
        <v>37</v>
      </c>
      <c r="E1181" s="35">
        <v>63</v>
      </c>
      <c r="F1181" s="35">
        <v>47</v>
      </c>
      <c r="G1181" s="35">
        <v>20</v>
      </c>
      <c r="H1181" s="35">
        <v>0</v>
      </c>
      <c r="I1181" s="35">
        <v>20</v>
      </c>
      <c r="J1181" s="35">
        <v>20</v>
      </c>
      <c r="K1181" s="35">
        <v>38</v>
      </c>
      <c r="L1181" s="35">
        <v>7</v>
      </c>
      <c r="M1181" s="35">
        <v>0</v>
      </c>
      <c r="N1181" s="35">
        <v>0</v>
      </c>
      <c r="O1181" s="35">
        <v>3</v>
      </c>
      <c r="P1181" s="35">
        <v>0</v>
      </c>
      <c r="Q1181" s="35">
        <v>4</v>
      </c>
      <c r="R1181" s="35">
        <v>9</v>
      </c>
      <c r="S1181" s="36">
        <f>E1181/C1181</f>
        <v>0.3</v>
      </c>
      <c r="T1181" s="36">
        <f>((I1181*3)+(H1181*2)+G1181+E1181)/C1181</f>
        <v>0.680952380952381</v>
      </c>
      <c r="U1181" s="36">
        <f>(E1181+J1181+O1181)/(C1181+J1181+O1181+Q1181)</f>
        <v>0.3628691983122363</v>
      </c>
      <c r="V1181" s="35">
        <f aca="true" t="shared" si="327" ref="V1181:V1252">(C1181+J1181+O1181+P1181+Q1181)</f>
        <v>237</v>
      </c>
      <c r="W1181" s="35">
        <f t="shared" si="312"/>
        <v>143</v>
      </c>
      <c r="X1181" s="37">
        <f t="shared" si="325"/>
        <v>49.078565400843885</v>
      </c>
      <c r="Y1181" s="38">
        <f t="shared" si="326"/>
        <v>8.282007911392405</v>
      </c>
    </row>
    <row r="1182" spans="1:25" ht="15">
      <c r="A1182" s="28" t="s">
        <v>259</v>
      </c>
      <c r="B1182" s="28">
        <f>SUM(B1180:B1181)</f>
        <v>108</v>
      </c>
      <c r="C1182" s="28">
        <f aca="true" t="shared" si="328" ref="C1182:R1182">SUM(C1180:C1181)</f>
        <v>328</v>
      </c>
      <c r="D1182" s="28">
        <f t="shared" si="328"/>
        <v>56</v>
      </c>
      <c r="E1182" s="28">
        <f t="shared" si="328"/>
        <v>96</v>
      </c>
      <c r="F1182" s="28">
        <f t="shared" si="328"/>
        <v>73</v>
      </c>
      <c r="G1182" s="28">
        <f t="shared" si="328"/>
        <v>26</v>
      </c>
      <c r="H1182" s="28">
        <f t="shared" si="328"/>
        <v>4</v>
      </c>
      <c r="I1182" s="28">
        <f t="shared" si="328"/>
        <v>30</v>
      </c>
      <c r="J1182" s="28">
        <f t="shared" si="328"/>
        <v>24</v>
      </c>
      <c r="K1182" s="28">
        <f t="shared" si="328"/>
        <v>61</v>
      </c>
      <c r="L1182" s="28">
        <f t="shared" si="328"/>
        <v>13</v>
      </c>
      <c r="M1182" s="28">
        <f t="shared" si="328"/>
        <v>0</v>
      </c>
      <c r="N1182" s="28">
        <f t="shared" si="328"/>
        <v>0</v>
      </c>
      <c r="O1182" s="28">
        <f t="shared" si="328"/>
        <v>4</v>
      </c>
      <c r="P1182" s="28">
        <f t="shared" si="328"/>
        <v>0</v>
      </c>
      <c r="Q1182" s="28">
        <f t="shared" si="328"/>
        <v>7</v>
      </c>
      <c r="R1182" s="28">
        <f t="shared" si="328"/>
        <v>11</v>
      </c>
      <c r="S1182" s="29">
        <f>E1182/C1182</f>
        <v>0.2926829268292683</v>
      </c>
      <c r="T1182" s="29">
        <f>((I1182*3)+(H1182*2)+G1182+E1182)/C1182</f>
        <v>0.6707317073170732</v>
      </c>
      <c r="U1182" s="29">
        <f>(E1182+J1182+O1182)/(C1182+J1182+O1182+Q1182)</f>
        <v>0.3415977961432507</v>
      </c>
      <c r="V1182" s="42">
        <f t="shared" si="327"/>
        <v>363</v>
      </c>
      <c r="W1182" s="28">
        <f t="shared" si="312"/>
        <v>220</v>
      </c>
      <c r="X1182" s="30">
        <f t="shared" si="325"/>
        <v>71.8841873278237</v>
      </c>
      <c r="Y1182" s="31">
        <f t="shared" si="326"/>
        <v>7.7634922314049595</v>
      </c>
    </row>
    <row r="1183" spans="22:25" ht="15">
      <c r="V1183" s="42"/>
      <c r="X1183" s="28"/>
      <c r="Y1183" s="28"/>
    </row>
    <row r="1184" spans="1:25" ht="15.75">
      <c r="A1184" s="32" t="s">
        <v>87</v>
      </c>
      <c r="C1184" s="32" t="s">
        <v>88</v>
      </c>
      <c r="V1184" s="42"/>
      <c r="X1184" s="28"/>
      <c r="Y1184" s="28"/>
    </row>
    <row r="1185" spans="1:25" ht="15">
      <c r="A1185" s="28">
        <v>1996</v>
      </c>
      <c r="B1185" s="28">
        <v>88</v>
      </c>
      <c r="C1185" s="28">
        <v>112</v>
      </c>
      <c r="D1185" s="28">
        <v>19</v>
      </c>
      <c r="E1185" s="28">
        <v>21</v>
      </c>
      <c r="F1185" s="28">
        <v>12</v>
      </c>
      <c r="G1185" s="28">
        <v>4</v>
      </c>
      <c r="H1185" s="28">
        <v>1</v>
      </c>
      <c r="I1185" s="28">
        <v>2</v>
      </c>
      <c r="J1185" s="28">
        <v>16</v>
      </c>
      <c r="K1185" s="28">
        <v>9</v>
      </c>
      <c r="L1185" s="28">
        <v>5</v>
      </c>
      <c r="M1185" s="28">
        <v>0</v>
      </c>
      <c r="N1185" s="28">
        <v>2</v>
      </c>
      <c r="O1185" s="28">
        <v>4</v>
      </c>
      <c r="P1185" s="28">
        <v>1</v>
      </c>
      <c r="Q1185" s="28">
        <v>1</v>
      </c>
      <c r="R1185" s="28">
        <v>3</v>
      </c>
      <c r="S1185" s="29">
        <f aca="true" t="shared" si="329" ref="S1185:S1193">E1185/C1185</f>
        <v>0.1875</v>
      </c>
      <c r="T1185" s="29">
        <f aca="true" t="shared" si="330" ref="T1185:T1193">((I1185*3)+(H1185*2)+G1185+E1185)/C1185</f>
        <v>0.29464285714285715</v>
      </c>
      <c r="U1185" s="29">
        <f aca="true" t="shared" si="331" ref="U1185:U1193">(E1185+J1185+O1185)/(C1185+J1185+O1185+Q1185)</f>
        <v>0.3082706766917293</v>
      </c>
      <c r="V1185" s="42">
        <f t="shared" si="327"/>
        <v>134</v>
      </c>
      <c r="W1185" s="28">
        <f t="shared" si="312"/>
        <v>33</v>
      </c>
      <c r="X1185" s="30">
        <f t="shared" si="325"/>
        <v>10.542089552238807</v>
      </c>
      <c r="Y1185" s="31">
        <f t="shared" si="326"/>
        <v>2.904453243984161</v>
      </c>
    </row>
    <row r="1186" spans="1:25" ht="15">
      <c r="A1186" s="28">
        <v>1997</v>
      </c>
      <c r="B1186" s="28">
        <v>123</v>
      </c>
      <c r="C1186" s="28">
        <v>353</v>
      </c>
      <c r="D1186" s="28">
        <v>43</v>
      </c>
      <c r="E1186" s="28">
        <v>90</v>
      </c>
      <c r="F1186" s="28">
        <v>38</v>
      </c>
      <c r="G1186" s="28">
        <v>5</v>
      </c>
      <c r="H1186" s="28">
        <v>8</v>
      </c>
      <c r="I1186" s="28">
        <v>1</v>
      </c>
      <c r="J1186" s="28">
        <v>35</v>
      </c>
      <c r="K1186" s="28">
        <v>26</v>
      </c>
      <c r="L1186" s="28">
        <v>8</v>
      </c>
      <c r="M1186" s="28">
        <v>13</v>
      </c>
      <c r="N1186" s="28">
        <v>1</v>
      </c>
      <c r="O1186" s="28">
        <v>9</v>
      </c>
      <c r="P1186" s="28">
        <v>6</v>
      </c>
      <c r="Q1186" s="28">
        <v>3</v>
      </c>
      <c r="R1186" s="28">
        <v>12</v>
      </c>
      <c r="S1186" s="29">
        <f t="shared" si="329"/>
        <v>0.254957507082153</v>
      </c>
      <c r="T1186" s="29">
        <f t="shared" si="330"/>
        <v>0.32294617563739375</v>
      </c>
      <c r="U1186" s="29">
        <f t="shared" si="331"/>
        <v>0.335</v>
      </c>
      <c r="V1186" s="42">
        <f t="shared" si="327"/>
        <v>406</v>
      </c>
      <c r="W1186" s="28">
        <f t="shared" si="312"/>
        <v>114</v>
      </c>
      <c r="X1186" s="30">
        <f t="shared" si="325"/>
        <v>40.794285714285714</v>
      </c>
      <c r="Y1186" s="31">
        <f t="shared" si="326"/>
        <v>3.8647218045112783</v>
      </c>
    </row>
    <row r="1187" spans="1:25" ht="15">
      <c r="A1187" s="28">
        <v>1998</v>
      </c>
      <c r="B1187" s="28">
        <v>98</v>
      </c>
      <c r="C1187" s="28">
        <v>272</v>
      </c>
      <c r="D1187" s="28">
        <v>31</v>
      </c>
      <c r="E1187" s="28">
        <v>76</v>
      </c>
      <c r="F1187" s="28">
        <v>29</v>
      </c>
      <c r="G1187" s="28">
        <v>8</v>
      </c>
      <c r="H1187" s="28">
        <v>0</v>
      </c>
      <c r="I1187" s="28">
        <v>5</v>
      </c>
      <c r="J1187" s="28">
        <v>19</v>
      </c>
      <c r="K1187" s="28">
        <v>19</v>
      </c>
      <c r="L1187" s="28">
        <v>9</v>
      </c>
      <c r="M1187" s="28">
        <v>6</v>
      </c>
      <c r="N1187" s="28">
        <v>3</v>
      </c>
      <c r="O1187" s="28">
        <v>6</v>
      </c>
      <c r="P1187" s="28">
        <v>3</v>
      </c>
      <c r="Q1187" s="28">
        <v>0</v>
      </c>
      <c r="R1187" s="28">
        <v>1</v>
      </c>
      <c r="S1187" s="29">
        <f t="shared" si="329"/>
        <v>0.27941176470588236</v>
      </c>
      <c r="T1187" s="29">
        <f t="shared" si="330"/>
        <v>0.3639705882352941</v>
      </c>
      <c r="U1187" s="29">
        <f t="shared" si="331"/>
        <v>0.3400673400673401</v>
      </c>
      <c r="V1187" s="42">
        <f t="shared" si="327"/>
        <v>300</v>
      </c>
      <c r="W1187" s="28">
        <f t="shared" si="312"/>
        <v>99</v>
      </c>
      <c r="X1187" s="30">
        <f t="shared" si="325"/>
        <v>35.62486666666667</v>
      </c>
      <c r="Y1187" s="31">
        <f t="shared" si="326"/>
        <v>4.73828275862069</v>
      </c>
    </row>
    <row r="1188" spans="1:25" ht="15">
      <c r="A1188" s="28">
        <v>1999</v>
      </c>
      <c r="B1188" s="28">
        <v>153</v>
      </c>
      <c r="C1188" s="28">
        <v>623</v>
      </c>
      <c r="D1188" s="28">
        <v>82</v>
      </c>
      <c r="E1188" s="28">
        <v>182</v>
      </c>
      <c r="F1188" s="28">
        <v>51</v>
      </c>
      <c r="G1188" s="28">
        <v>39</v>
      </c>
      <c r="H1188" s="28">
        <v>6</v>
      </c>
      <c r="I1188" s="28">
        <v>5</v>
      </c>
      <c r="J1188" s="28">
        <v>41</v>
      </c>
      <c r="K1188" s="28">
        <v>60</v>
      </c>
      <c r="L1188" s="28">
        <v>9</v>
      </c>
      <c r="M1188" s="28">
        <v>21</v>
      </c>
      <c r="N1188" s="28">
        <v>12</v>
      </c>
      <c r="O1188" s="43">
        <v>26</v>
      </c>
      <c r="P1188" s="28">
        <v>5</v>
      </c>
      <c r="Q1188" s="28">
        <v>0</v>
      </c>
      <c r="R1188" s="28">
        <v>11</v>
      </c>
      <c r="S1188" s="29">
        <f t="shared" si="329"/>
        <v>0.29213483146067415</v>
      </c>
      <c r="T1188" s="29">
        <f t="shared" si="330"/>
        <v>0.39807383627608345</v>
      </c>
      <c r="U1188" s="29">
        <f t="shared" si="331"/>
        <v>0.36086956521739133</v>
      </c>
      <c r="V1188" s="42">
        <f t="shared" si="327"/>
        <v>695</v>
      </c>
      <c r="W1188" s="28">
        <f aca="true" t="shared" si="332" ref="W1188:W1261">E1188+G1188+(H1188*2)+(I1188*3)</f>
        <v>248</v>
      </c>
      <c r="X1188" s="30">
        <f t="shared" si="325"/>
        <v>90.70566906474821</v>
      </c>
      <c r="Y1188" s="31">
        <f t="shared" si="326"/>
        <v>5.221861545305334</v>
      </c>
    </row>
    <row r="1189" spans="1:25" ht="15">
      <c r="A1189" s="28">
        <v>2000</v>
      </c>
      <c r="B1189" s="28">
        <v>101</v>
      </c>
      <c r="C1189" s="28">
        <v>175</v>
      </c>
      <c r="D1189" s="28">
        <v>28</v>
      </c>
      <c r="E1189" s="28">
        <v>50</v>
      </c>
      <c r="F1189" s="28">
        <v>17</v>
      </c>
      <c r="G1189" s="28">
        <v>10</v>
      </c>
      <c r="H1189" s="28">
        <v>0</v>
      </c>
      <c r="I1189" s="28">
        <v>0</v>
      </c>
      <c r="J1189" s="28">
        <v>14</v>
      </c>
      <c r="K1189" s="28">
        <v>12</v>
      </c>
      <c r="L1189" s="28">
        <v>2</v>
      </c>
      <c r="M1189" s="28">
        <v>7</v>
      </c>
      <c r="N1189" s="28">
        <v>0</v>
      </c>
      <c r="O1189" s="28">
        <v>4</v>
      </c>
      <c r="P1189" s="28">
        <v>6</v>
      </c>
      <c r="Q1189" s="28">
        <v>3</v>
      </c>
      <c r="R1189" s="28">
        <v>2</v>
      </c>
      <c r="S1189" s="29">
        <f t="shared" si="329"/>
        <v>0.2857142857142857</v>
      </c>
      <c r="T1189" s="29">
        <f t="shared" si="330"/>
        <v>0.34285714285714286</v>
      </c>
      <c r="U1189" s="29">
        <f t="shared" si="331"/>
        <v>0.3469387755102041</v>
      </c>
      <c r="V1189" s="42">
        <f t="shared" si="327"/>
        <v>202</v>
      </c>
      <c r="W1189" s="28">
        <f t="shared" si="332"/>
        <v>60</v>
      </c>
      <c r="X1189" s="30">
        <f t="shared" si="325"/>
        <v>23.85148514851485</v>
      </c>
      <c r="Y1189" s="31">
        <f t="shared" si="326"/>
        <v>4.735221316249272</v>
      </c>
    </row>
    <row r="1190" spans="1:25" ht="15">
      <c r="A1190" s="28">
        <v>2001</v>
      </c>
      <c r="B1190" s="28">
        <v>128</v>
      </c>
      <c r="C1190" s="28">
        <v>456</v>
      </c>
      <c r="D1190" s="28">
        <v>80</v>
      </c>
      <c r="E1190" s="28">
        <v>142</v>
      </c>
      <c r="F1190" s="28">
        <v>41</v>
      </c>
      <c r="G1190" s="28">
        <v>32</v>
      </c>
      <c r="H1190" s="28">
        <v>3</v>
      </c>
      <c r="I1190" s="28">
        <v>4</v>
      </c>
      <c r="J1190" s="28">
        <v>32</v>
      </c>
      <c r="K1190" s="28">
        <v>37</v>
      </c>
      <c r="L1190" s="28">
        <v>3</v>
      </c>
      <c r="M1190" s="28">
        <v>15</v>
      </c>
      <c r="N1190" s="28">
        <v>10</v>
      </c>
      <c r="O1190" s="28">
        <v>17</v>
      </c>
      <c r="P1190" s="28">
        <v>5</v>
      </c>
      <c r="Q1190" s="28">
        <v>4</v>
      </c>
      <c r="R1190" s="28">
        <v>9</v>
      </c>
      <c r="S1190" s="29">
        <f t="shared" si="329"/>
        <v>0.31140350877192985</v>
      </c>
      <c r="T1190" s="29">
        <f t="shared" si="330"/>
        <v>0.42105263157894735</v>
      </c>
      <c r="U1190" s="29">
        <f t="shared" si="331"/>
        <v>0.37524557956778</v>
      </c>
      <c r="V1190" s="42">
        <f t="shared" si="327"/>
        <v>514</v>
      </c>
      <c r="W1190" s="28">
        <f t="shared" si="332"/>
        <v>192</v>
      </c>
      <c r="X1190" s="30">
        <f t="shared" si="325"/>
        <v>72.68840466926069</v>
      </c>
      <c r="Y1190" s="31">
        <f t="shared" si="326"/>
        <v>5.738558263362687</v>
      </c>
    </row>
    <row r="1191" spans="1:25" ht="15">
      <c r="A1191" s="28">
        <v>2002</v>
      </c>
      <c r="B1191" s="28">
        <v>153</v>
      </c>
      <c r="C1191" s="28">
        <v>638</v>
      </c>
      <c r="D1191" s="28">
        <v>101</v>
      </c>
      <c r="E1191" s="28">
        <v>176</v>
      </c>
      <c r="F1191" s="28">
        <v>86</v>
      </c>
      <c r="G1191" s="28">
        <v>33</v>
      </c>
      <c r="H1191" s="28">
        <v>7</v>
      </c>
      <c r="I1191" s="28">
        <v>4</v>
      </c>
      <c r="J1191" s="28">
        <v>37</v>
      </c>
      <c r="K1191" s="28">
        <v>37</v>
      </c>
      <c r="L1191" s="28">
        <v>17</v>
      </c>
      <c r="M1191" s="28">
        <v>8</v>
      </c>
      <c r="N1191" s="28">
        <v>4</v>
      </c>
      <c r="O1191" s="28">
        <v>14</v>
      </c>
      <c r="P1191" s="28">
        <v>13</v>
      </c>
      <c r="Q1191" s="28">
        <v>3</v>
      </c>
      <c r="R1191" s="28">
        <v>10</v>
      </c>
      <c r="S1191" s="29">
        <f t="shared" si="329"/>
        <v>0.27586206896551724</v>
      </c>
      <c r="T1191" s="29">
        <f t="shared" si="330"/>
        <v>0.3683385579937304</v>
      </c>
      <c r="U1191" s="29">
        <f t="shared" si="331"/>
        <v>0.32803468208092484</v>
      </c>
      <c r="V1191" s="42">
        <f t="shared" si="327"/>
        <v>705</v>
      </c>
      <c r="W1191" s="28">
        <f t="shared" si="332"/>
        <v>235</v>
      </c>
      <c r="X1191" s="30">
        <f t="shared" si="325"/>
        <v>78.77676595744681</v>
      </c>
      <c r="Y1191" s="31">
        <f t="shared" si="326"/>
        <v>4.323115204981837</v>
      </c>
    </row>
    <row r="1192" spans="1:25" ht="15">
      <c r="A1192" s="35">
        <v>2003</v>
      </c>
      <c r="B1192" s="35">
        <v>139</v>
      </c>
      <c r="C1192" s="35">
        <v>440</v>
      </c>
      <c r="D1192" s="35">
        <v>42</v>
      </c>
      <c r="E1192" s="35">
        <v>116</v>
      </c>
      <c r="F1192" s="35">
        <v>31</v>
      </c>
      <c r="G1192" s="35">
        <v>16</v>
      </c>
      <c r="H1192" s="35">
        <v>9</v>
      </c>
      <c r="I1192" s="35">
        <v>1</v>
      </c>
      <c r="J1192" s="35">
        <v>25</v>
      </c>
      <c r="K1192" s="35">
        <v>31</v>
      </c>
      <c r="L1192" s="35">
        <v>5</v>
      </c>
      <c r="M1192" s="35">
        <v>14</v>
      </c>
      <c r="N1192" s="35">
        <v>4</v>
      </c>
      <c r="O1192" s="35">
        <v>7</v>
      </c>
      <c r="P1192" s="35">
        <v>7</v>
      </c>
      <c r="Q1192" s="35">
        <v>4</v>
      </c>
      <c r="R1192" s="35">
        <v>8</v>
      </c>
      <c r="S1192" s="36">
        <f t="shared" si="329"/>
        <v>0.2636363636363636</v>
      </c>
      <c r="T1192" s="36">
        <f t="shared" si="330"/>
        <v>0.3477272727272727</v>
      </c>
      <c r="U1192" s="36">
        <f t="shared" si="331"/>
        <v>0.31092436974789917</v>
      </c>
      <c r="V1192" s="35">
        <f t="shared" si="327"/>
        <v>483</v>
      </c>
      <c r="W1192" s="35">
        <f t="shared" si="332"/>
        <v>153</v>
      </c>
      <c r="X1192" s="37">
        <f t="shared" si="325"/>
        <v>49.08389233954451</v>
      </c>
      <c r="Y1192" s="38">
        <f t="shared" si="326"/>
        <v>3.8192077612902064</v>
      </c>
    </row>
    <row r="1193" spans="1:25" ht="15">
      <c r="A1193" s="28" t="s">
        <v>259</v>
      </c>
      <c r="B1193" s="28">
        <f>SUM(B1185:B1192)</f>
        <v>983</v>
      </c>
      <c r="C1193" s="28">
        <f aca="true" t="shared" si="333" ref="C1193:R1193">SUM(C1185:C1192)</f>
        <v>3069</v>
      </c>
      <c r="D1193" s="28">
        <f t="shared" si="333"/>
        <v>426</v>
      </c>
      <c r="E1193" s="28">
        <f t="shared" si="333"/>
        <v>853</v>
      </c>
      <c r="F1193" s="28">
        <f t="shared" si="333"/>
        <v>305</v>
      </c>
      <c r="G1193" s="28">
        <f t="shared" si="333"/>
        <v>147</v>
      </c>
      <c r="H1193" s="28">
        <f t="shared" si="333"/>
        <v>34</v>
      </c>
      <c r="I1193" s="28">
        <f t="shared" si="333"/>
        <v>22</v>
      </c>
      <c r="J1193" s="28">
        <f t="shared" si="333"/>
        <v>219</v>
      </c>
      <c r="K1193" s="28">
        <f t="shared" si="333"/>
        <v>231</v>
      </c>
      <c r="L1193" s="28">
        <f t="shared" si="333"/>
        <v>58</v>
      </c>
      <c r="M1193" s="28">
        <f t="shared" si="333"/>
        <v>84</v>
      </c>
      <c r="N1193" s="28">
        <f t="shared" si="333"/>
        <v>36</v>
      </c>
      <c r="O1193" s="28">
        <f t="shared" si="333"/>
        <v>87</v>
      </c>
      <c r="P1193" s="28">
        <f t="shared" si="333"/>
        <v>46</v>
      </c>
      <c r="Q1193" s="28">
        <f t="shared" si="333"/>
        <v>18</v>
      </c>
      <c r="R1193" s="28">
        <f t="shared" si="333"/>
        <v>56</v>
      </c>
      <c r="S1193" s="29">
        <f t="shared" si="329"/>
        <v>0.277940697295536</v>
      </c>
      <c r="T1193" s="29">
        <f t="shared" si="330"/>
        <v>0.36950146627565983</v>
      </c>
      <c r="U1193" s="29">
        <f t="shared" si="331"/>
        <v>0.3415856174476864</v>
      </c>
      <c r="V1193" s="42">
        <f t="shared" si="327"/>
        <v>3439</v>
      </c>
      <c r="W1193" s="28">
        <f t="shared" si="332"/>
        <v>1134</v>
      </c>
      <c r="X1193" s="30">
        <f t="shared" si="325"/>
        <v>400.4026868275662</v>
      </c>
      <c r="Y1193" s="31">
        <f t="shared" si="326"/>
        <v>4.557703433534691</v>
      </c>
    </row>
    <row r="1194" spans="1:25" ht="15">
      <c r="A1194" s="28"/>
      <c r="B1194" s="28"/>
      <c r="C1194" s="28"/>
      <c r="D1194" s="28"/>
      <c r="E1194" s="28"/>
      <c r="F1194" s="28"/>
      <c r="G1194" s="28"/>
      <c r="H1194" s="28"/>
      <c r="I1194" s="28"/>
      <c r="J1194" s="28"/>
      <c r="K1194" s="28"/>
      <c r="L1194" s="28"/>
      <c r="M1194" s="28"/>
      <c r="N1194" s="28"/>
      <c r="O1194" s="28"/>
      <c r="P1194" s="28"/>
      <c r="Q1194" s="28"/>
      <c r="R1194" s="28"/>
      <c r="V1194"/>
      <c r="W1194"/>
      <c r="X1194"/>
      <c r="Y1194"/>
    </row>
    <row r="1195" spans="1:25" ht="15.75">
      <c r="A1195" s="32" t="s">
        <v>89</v>
      </c>
      <c r="B1195" s="28"/>
      <c r="C1195" s="33" t="s">
        <v>315</v>
      </c>
      <c r="D1195" s="28"/>
      <c r="E1195" s="28"/>
      <c r="F1195" s="28"/>
      <c r="G1195" s="28"/>
      <c r="H1195" s="28"/>
      <c r="I1195" s="28"/>
      <c r="J1195" s="28"/>
      <c r="K1195" s="28"/>
      <c r="L1195" s="28"/>
      <c r="M1195" s="28"/>
      <c r="N1195" s="28"/>
      <c r="O1195" s="28"/>
      <c r="P1195" s="28"/>
      <c r="Q1195" s="28"/>
      <c r="R1195" s="28"/>
      <c r="V1195"/>
      <c r="W1195"/>
      <c r="X1195"/>
      <c r="Y1195"/>
    </row>
    <row r="1196" spans="1:25" ht="15">
      <c r="A1196" s="28">
        <v>2010</v>
      </c>
      <c r="B1196" s="28">
        <v>86</v>
      </c>
      <c r="C1196" s="28">
        <v>90</v>
      </c>
      <c r="D1196" s="28">
        <v>16</v>
      </c>
      <c r="E1196" s="28">
        <v>35</v>
      </c>
      <c r="F1196" s="28">
        <v>11</v>
      </c>
      <c r="G1196" s="28">
        <v>5</v>
      </c>
      <c r="H1196" s="28">
        <v>2</v>
      </c>
      <c r="I1196" s="28">
        <v>0</v>
      </c>
      <c r="J1196" s="28">
        <v>11</v>
      </c>
      <c r="K1196" s="28">
        <v>6</v>
      </c>
      <c r="L1196" s="28">
        <v>2</v>
      </c>
      <c r="M1196" s="28">
        <v>0</v>
      </c>
      <c r="N1196" s="28">
        <v>0</v>
      </c>
      <c r="O1196" s="28">
        <v>0</v>
      </c>
      <c r="P1196" s="28">
        <v>3</v>
      </c>
      <c r="Q1196" s="28">
        <v>0</v>
      </c>
      <c r="R1196" s="28">
        <v>0</v>
      </c>
      <c r="S1196" s="29">
        <f>E1196/C1196</f>
        <v>0.3888888888888889</v>
      </c>
      <c r="T1196" s="29">
        <f>((I1196*3)+(H1196*2)+G1196+E1196)/C1196</f>
        <v>0.4888888888888889</v>
      </c>
      <c r="U1196" s="29">
        <f>(E1196+J1196+O1196)/(C1196+J1196+O1196+Q1196)</f>
        <v>0.45544554455445546</v>
      </c>
      <c r="V1196" s="42">
        <f>(C1196+J1196+O1196+P1196+Q1196)</f>
        <v>104</v>
      </c>
      <c r="W1196" s="28">
        <f>E1196+G1196+(H1196*2)+(I1196*3)</f>
        <v>44</v>
      </c>
      <c r="X1196" s="30">
        <f>((E1196+J1196+O1196-N1196-R1196)*(W1196+(0.26*(J1196+O1196)+(0.52*(P1196+Q1196+M1196))))/(C1196+J1196+O1196+P1196+Q1196))</f>
        <v>21.41653846153846</v>
      </c>
      <c r="Y1196" s="31">
        <f>(((X1196*(3*1458))/162)/(C1196-E1196+P1196+Q1196+N1196+R1196))</f>
        <v>9.969767904509283</v>
      </c>
    </row>
    <row r="1197" spans="1:25" ht="15">
      <c r="A1197" s="35">
        <v>2011</v>
      </c>
      <c r="B1197" s="35">
        <v>127</v>
      </c>
      <c r="C1197" s="35">
        <v>371</v>
      </c>
      <c r="D1197" s="35">
        <v>52</v>
      </c>
      <c r="E1197" s="35">
        <v>104</v>
      </c>
      <c r="F1197" s="35">
        <v>32</v>
      </c>
      <c r="G1197" s="35">
        <v>14</v>
      </c>
      <c r="H1197" s="35">
        <v>3</v>
      </c>
      <c r="I1197" s="35">
        <v>2</v>
      </c>
      <c r="J1197" s="35">
        <v>46</v>
      </c>
      <c r="K1197" s="35">
        <v>48</v>
      </c>
      <c r="L1197" s="35">
        <v>4</v>
      </c>
      <c r="M1197" s="35">
        <v>15</v>
      </c>
      <c r="N1197" s="35">
        <v>7</v>
      </c>
      <c r="O1197" s="35">
        <v>1</v>
      </c>
      <c r="P1197" s="35">
        <v>11</v>
      </c>
      <c r="Q1197" s="35">
        <v>0</v>
      </c>
      <c r="R1197" s="35">
        <v>7</v>
      </c>
      <c r="S1197" s="36">
        <f>E1197/C1197</f>
        <v>0.2803234501347709</v>
      </c>
      <c r="T1197" s="36">
        <f>((I1197*3)+(H1197*2)+G1197+E1197)/C1197</f>
        <v>0.3504043126684636</v>
      </c>
      <c r="U1197" s="36">
        <f>(E1197+J1197+O1197)/(C1197+J1197+O1197+Q1197)</f>
        <v>0.361244019138756</v>
      </c>
      <c r="V1197" s="35">
        <f>(C1197+J1197+O1197+P1197+Q1197)</f>
        <v>429</v>
      </c>
      <c r="W1197" s="35">
        <f>E1197+G1197+(H1197*2)+(I1197*3)</f>
        <v>130</v>
      </c>
      <c r="X1197" s="37">
        <f>((E1197+J1197+O1197-N1197-R1197)*(W1197+(0.26*(J1197+O1197)+(0.52*(P1197+Q1197+M1197))))/(C1197+J1197+O1197+P1197+Q1197))</f>
        <v>49.735151515151514</v>
      </c>
      <c r="Y1197" s="38">
        <f>(((X1197*(3*1458))/162)/(C1197-E1197+P1197+Q1197+N1197+R1197))</f>
        <v>4.598798256537983</v>
      </c>
    </row>
    <row r="1198" spans="1:25" ht="15">
      <c r="A1198" s="28" t="s">
        <v>259</v>
      </c>
      <c r="B1198" s="28">
        <f>SUM(B1196:B1197)</f>
        <v>213</v>
      </c>
      <c r="C1198" s="28">
        <f aca="true" t="shared" si="334" ref="C1198:R1198">SUM(C1196:C1197)</f>
        <v>461</v>
      </c>
      <c r="D1198" s="28">
        <f t="shared" si="334"/>
        <v>68</v>
      </c>
      <c r="E1198" s="28">
        <f t="shared" si="334"/>
        <v>139</v>
      </c>
      <c r="F1198" s="28">
        <f t="shared" si="334"/>
        <v>43</v>
      </c>
      <c r="G1198" s="28">
        <f t="shared" si="334"/>
        <v>19</v>
      </c>
      <c r="H1198" s="28">
        <f t="shared" si="334"/>
        <v>5</v>
      </c>
      <c r="I1198" s="28">
        <f t="shared" si="334"/>
        <v>2</v>
      </c>
      <c r="J1198" s="28">
        <f t="shared" si="334"/>
        <v>57</v>
      </c>
      <c r="K1198" s="28">
        <f t="shared" si="334"/>
        <v>54</v>
      </c>
      <c r="L1198" s="28">
        <f t="shared" si="334"/>
        <v>6</v>
      </c>
      <c r="M1198" s="28">
        <f t="shared" si="334"/>
        <v>15</v>
      </c>
      <c r="N1198" s="28">
        <f t="shared" si="334"/>
        <v>7</v>
      </c>
      <c r="O1198" s="28">
        <f t="shared" si="334"/>
        <v>1</v>
      </c>
      <c r="P1198" s="28">
        <f t="shared" si="334"/>
        <v>14</v>
      </c>
      <c r="Q1198" s="28">
        <f t="shared" si="334"/>
        <v>0</v>
      </c>
      <c r="R1198" s="28">
        <f t="shared" si="334"/>
        <v>7</v>
      </c>
      <c r="S1198" s="29">
        <f>E1198/C1198</f>
        <v>0.30151843817787416</v>
      </c>
      <c r="T1198" s="29">
        <f>((I1198*3)+(H1198*2)+G1198+E1198)/C1198</f>
        <v>0.3774403470715835</v>
      </c>
      <c r="U1198" s="29">
        <f>(E1198+J1198+O1198)/(C1198+J1198+O1198+Q1198)</f>
        <v>0.37957610789980734</v>
      </c>
      <c r="V1198" s="42">
        <f>(C1198+J1198+O1198+P1198+Q1198)</f>
        <v>533</v>
      </c>
      <c r="W1198" s="28">
        <f>E1198+G1198+(H1198*2)+(I1198*3)</f>
        <v>174</v>
      </c>
      <c r="X1198" s="30">
        <f>((E1198+J1198+O1198-N1198-R1198)*(W1198+(0.26*(J1198+O1198)+(0.52*(P1198+Q1198+M1198))))/(C1198+J1198+O1198+P1198+Q1198))</f>
        <v>70.09621013133209</v>
      </c>
      <c r="Y1198" s="31">
        <f>(((X1198*(3*1458))/162)/(C1198-E1198+P1198+Q1198+N1198+R1198))</f>
        <v>5.407421924417046</v>
      </c>
    </row>
    <row r="1199" spans="22:25" ht="15">
      <c r="V1199" s="42"/>
      <c r="X1199" s="28"/>
      <c r="Y1199" s="28"/>
    </row>
    <row r="1200" spans="1:25" ht="15.75">
      <c r="A1200" s="32" t="s">
        <v>90</v>
      </c>
      <c r="C1200" s="33" t="s">
        <v>304</v>
      </c>
      <c r="V1200" s="42"/>
      <c r="X1200" s="28"/>
      <c r="Y1200" s="28"/>
    </row>
    <row r="1201" spans="1:25" ht="15">
      <c r="A1201" s="28">
        <v>1994</v>
      </c>
      <c r="B1201" s="28">
        <v>89</v>
      </c>
      <c r="C1201" s="28">
        <v>177</v>
      </c>
      <c r="D1201" s="28">
        <v>24</v>
      </c>
      <c r="E1201" s="28">
        <v>46</v>
      </c>
      <c r="F1201" s="28">
        <v>19</v>
      </c>
      <c r="G1201" s="28">
        <v>15</v>
      </c>
      <c r="H1201" s="28">
        <v>1</v>
      </c>
      <c r="I1201" s="28">
        <v>8</v>
      </c>
      <c r="J1201" s="28">
        <v>26</v>
      </c>
      <c r="K1201" s="28">
        <v>32</v>
      </c>
      <c r="L1201" s="28">
        <v>3</v>
      </c>
      <c r="M1201" s="28">
        <v>0</v>
      </c>
      <c r="N1201" s="28">
        <v>0</v>
      </c>
      <c r="O1201" s="28">
        <v>0</v>
      </c>
      <c r="P1201" s="28">
        <v>0</v>
      </c>
      <c r="Q1201" s="28">
        <v>4</v>
      </c>
      <c r="R1201" s="28">
        <v>2</v>
      </c>
      <c r="S1201" s="29">
        <f>E1201/C1201</f>
        <v>0.2598870056497175</v>
      </c>
      <c r="T1201" s="29">
        <f>((I1201*3)+(H1201*2)+G1201+E1201)/C1201</f>
        <v>0.4915254237288136</v>
      </c>
      <c r="U1201" s="29">
        <f>(E1201+J1201+O1201)/(C1201+J1201+O1201+Q1201)</f>
        <v>0.34782608695652173</v>
      </c>
      <c r="V1201" s="42">
        <f t="shared" si="327"/>
        <v>207</v>
      </c>
      <c r="W1201" s="28">
        <f t="shared" si="332"/>
        <v>87</v>
      </c>
      <c r="X1201" s="30">
        <f t="shared" si="325"/>
        <v>32.40966183574879</v>
      </c>
      <c r="Y1201" s="31">
        <f t="shared" si="326"/>
        <v>6.387305617264361</v>
      </c>
    </row>
    <row r="1202" spans="1:25" ht="15">
      <c r="A1202" s="35">
        <v>1995</v>
      </c>
      <c r="B1202" s="35">
        <v>10</v>
      </c>
      <c r="C1202" s="35">
        <v>19</v>
      </c>
      <c r="D1202" s="35">
        <v>1</v>
      </c>
      <c r="E1202" s="35">
        <v>2</v>
      </c>
      <c r="F1202" s="35">
        <v>0</v>
      </c>
      <c r="G1202" s="35">
        <v>0</v>
      </c>
      <c r="H1202" s="35">
        <v>0</v>
      </c>
      <c r="I1202" s="35">
        <v>0</v>
      </c>
      <c r="J1202" s="35">
        <v>1</v>
      </c>
      <c r="K1202" s="35">
        <v>3</v>
      </c>
      <c r="L1202" s="35">
        <v>0</v>
      </c>
      <c r="M1202" s="35">
        <v>0</v>
      </c>
      <c r="N1202" s="35">
        <v>0</v>
      </c>
      <c r="O1202" s="35">
        <v>1</v>
      </c>
      <c r="P1202" s="35">
        <v>0</v>
      </c>
      <c r="Q1202" s="35">
        <v>0</v>
      </c>
      <c r="R1202" s="35">
        <v>0</v>
      </c>
      <c r="S1202" s="36">
        <f>E1202/C1202</f>
        <v>0.10526315789473684</v>
      </c>
      <c r="T1202" s="36">
        <f>(I1202*3+H1202*2+G1202+E1202)/C1202</f>
        <v>0.10526315789473684</v>
      </c>
      <c r="U1202" s="36">
        <f>(E1202+J1202+O1202)/(C1202+J1202+O1202+Q1202)</f>
        <v>0.19047619047619047</v>
      </c>
      <c r="V1202" s="35">
        <f t="shared" si="327"/>
        <v>21</v>
      </c>
      <c r="W1202" s="35">
        <f t="shared" si="332"/>
        <v>2</v>
      </c>
      <c r="X1202" s="37">
        <f t="shared" si="325"/>
        <v>0.48</v>
      </c>
      <c r="Y1202" s="38">
        <f t="shared" si="326"/>
        <v>0.7623529411764706</v>
      </c>
    </row>
    <row r="1203" spans="1:25" ht="15">
      <c r="A1203" s="28" t="s">
        <v>259</v>
      </c>
      <c r="B1203" s="28">
        <f>SUM(B1201:B1202)</f>
        <v>99</v>
      </c>
      <c r="C1203" s="28">
        <f aca="true" t="shared" si="335" ref="C1203:R1203">SUM(C1201:C1202)</f>
        <v>196</v>
      </c>
      <c r="D1203" s="28">
        <f t="shared" si="335"/>
        <v>25</v>
      </c>
      <c r="E1203" s="28">
        <f t="shared" si="335"/>
        <v>48</v>
      </c>
      <c r="F1203" s="28">
        <f t="shared" si="335"/>
        <v>19</v>
      </c>
      <c r="G1203" s="28">
        <f t="shared" si="335"/>
        <v>15</v>
      </c>
      <c r="H1203" s="28">
        <f t="shared" si="335"/>
        <v>1</v>
      </c>
      <c r="I1203" s="28">
        <f t="shared" si="335"/>
        <v>8</v>
      </c>
      <c r="J1203" s="28">
        <f t="shared" si="335"/>
        <v>27</v>
      </c>
      <c r="K1203" s="28">
        <f t="shared" si="335"/>
        <v>35</v>
      </c>
      <c r="L1203" s="28">
        <f t="shared" si="335"/>
        <v>3</v>
      </c>
      <c r="M1203" s="28">
        <f t="shared" si="335"/>
        <v>0</v>
      </c>
      <c r="N1203" s="28">
        <f t="shared" si="335"/>
        <v>0</v>
      </c>
      <c r="O1203" s="28">
        <f t="shared" si="335"/>
        <v>1</v>
      </c>
      <c r="P1203" s="28">
        <f t="shared" si="335"/>
        <v>0</v>
      </c>
      <c r="Q1203" s="28">
        <f t="shared" si="335"/>
        <v>4</v>
      </c>
      <c r="R1203" s="28">
        <f t="shared" si="335"/>
        <v>2</v>
      </c>
      <c r="S1203" s="29">
        <f>E1203/C1203</f>
        <v>0.24489795918367346</v>
      </c>
      <c r="T1203" s="29">
        <f>(I1203*3+H1203*2+G1203+E1203)/C1203</f>
        <v>0.45408163265306123</v>
      </c>
      <c r="U1203" s="29">
        <f>(E1203+J1203+O1203)/(C1203+J1203+O1203+Q1203)</f>
        <v>0.3333333333333333</v>
      </c>
      <c r="V1203" s="42">
        <f t="shared" si="327"/>
        <v>228</v>
      </c>
      <c r="W1203" s="28">
        <f t="shared" si="332"/>
        <v>89</v>
      </c>
      <c r="X1203" s="30">
        <f t="shared" si="325"/>
        <v>31.923859649122807</v>
      </c>
      <c r="Y1203" s="31">
        <f t="shared" si="326"/>
        <v>5.59704032809296</v>
      </c>
    </row>
    <row r="1204" spans="22:25" ht="15">
      <c r="V1204" s="42"/>
      <c r="X1204" s="28"/>
      <c r="Y1204" s="28"/>
    </row>
    <row r="1205" spans="1:25" ht="15.75">
      <c r="A1205" s="32" t="s">
        <v>91</v>
      </c>
      <c r="C1205" s="33" t="s">
        <v>272</v>
      </c>
      <c r="V1205" s="42"/>
      <c r="X1205" s="28"/>
      <c r="Y1205" s="28"/>
    </row>
    <row r="1206" spans="1:25" ht="15">
      <c r="A1206" s="28">
        <v>1983</v>
      </c>
      <c r="B1206" s="28">
        <v>137</v>
      </c>
      <c r="C1206" s="28">
        <v>559</v>
      </c>
      <c r="D1206" s="28">
        <v>79</v>
      </c>
      <c r="E1206" s="28">
        <v>145</v>
      </c>
      <c r="F1206" s="28">
        <v>66</v>
      </c>
      <c r="G1206" s="28">
        <v>33</v>
      </c>
      <c r="H1206" s="28">
        <v>5</v>
      </c>
      <c r="I1206" s="28">
        <v>22</v>
      </c>
      <c r="J1206" s="28">
        <v>28</v>
      </c>
      <c r="K1206" s="28">
        <v>115</v>
      </c>
      <c r="L1206" s="28">
        <v>1</v>
      </c>
      <c r="M1206" s="28">
        <v>0</v>
      </c>
      <c r="N1206" s="28">
        <v>3</v>
      </c>
      <c r="O1206" s="28">
        <v>0</v>
      </c>
      <c r="P1206" s="28">
        <v>1</v>
      </c>
      <c r="Q1206" s="28">
        <v>2</v>
      </c>
      <c r="R1206" s="28">
        <v>23</v>
      </c>
      <c r="S1206" s="29">
        <f>E1206/C1206</f>
        <v>0.259391771019678</v>
      </c>
      <c r="T1206" s="29">
        <f>((I1206*3)+(H1206*2)+G1206+E1206)/C1206</f>
        <v>0.4543828264758497</v>
      </c>
      <c r="U1206" s="29">
        <f>(E1206+J1206+O1206)/(C1206+J1206+O1206+Q1206)</f>
        <v>0.2937181663837012</v>
      </c>
      <c r="V1206" s="42">
        <f t="shared" si="327"/>
        <v>590</v>
      </c>
      <c r="W1206" s="28">
        <f t="shared" si="332"/>
        <v>254</v>
      </c>
      <c r="X1206" s="30">
        <f t="shared" si="325"/>
        <v>65.48725423728813</v>
      </c>
      <c r="Y1206" s="31">
        <f t="shared" si="326"/>
        <v>3.991322493017561</v>
      </c>
    </row>
    <row r="1207" spans="1:25" ht="15">
      <c r="A1207" s="28">
        <v>1984</v>
      </c>
      <c r="B1207" s="28">
        <v>158</v>
      </c>
      <c r="C1207" s="28">
        <v>658</v>
      </c>
      <c r="D1207" s="28">
        <v>98</v>
      </c>
      <c r="E1207" s="28">
        <v>196</v>
      </c>
      <c r="F1207" s="28">
        <v>94</v>
      </c>
      <c r="G1207" s="28">
        <v>30</v>
      </c>
      <c r="H1207" s="28">
        <v>6</v>
      </c>
      <c r="I1207" s="28">
        <v>26</v>
      </c>
      <c r="J1207" s="28">
        <v>41</v>
      </c>
      <c r="K1207" s="28">
        <v>113</v>
      </c>
      <c r="L1207" s="28">
        <v>9</v>
      </c>
      <c r="M1207" s="28">
        <v>2</v>
      </c>
      <c r="N1207" s="28">
        <v>3</v>
      </c>
      <c r="O1207" s="28">
        <v>4</v>
      </c>
      <c r="P1207" s="28">
        <v>0</v>
      </c>
      <c r="Q1207" s="28">
        <v>6</v>
      </c>
      <c r="R1207" s="28">
        <v>20</v>
      </c>
      <c r="S1207" s="29">
        <f>E1207/C1207</f>
        <v>0.2978723404255319</v>
      </c>
      <c r="T1207" s="29">
        <f>((I1207*3)+(H1207*2)+G1207+E1207)/C1207</f>
        <v>0.48024316109422494</v>
      </c>
      <c r="U1207" s="29">
        <f>(E1207+J1207+O1207)/(C1207+J1207+O1207+Q1207)</f>
        <v>0.33991537376586745</v>
      </c>
      <c r="V1207" s="42">
        <f t="shared" si="327"/>
        <v>709</v>
      </c>
      <c r="W1207" s="28">
        <f t="shared" si="332"/>
        <v>316</v>
      </c>
      <c r="X1207" s="30">
        <f t="shared" si="325"/>
        <v>102.03875881523271</v>
      </c>
      <c r="Y1207" s="31">
        <f t="shared" si="326"/>
        <v>5.611092643607502</v>
      </c>
    </row>
    <row r="1208" spans="1:25" ht="15">
      <c r="A1208" s="28">
        <v>1985</v>
      </c>
      <c r="B1208" s="43">
        <v>164</v>
      </c>
      <c r="C1208" s="28">
        <v>682</v>
      </c>
      <c r="D1208" s="28">
        <v>76</v>
      </c>
      <c r="E1208" s="28">
        <v>182</v>
      </c>
      <c r="F1208" s="28">
        <v>69</v>
      </c>
      <c r="G1208" s="28">
        <v>22</v>
      </c>
      <c r="H1208" s="28">
        <v>4</v>
      </c>
      <c r="I1208" s="28">
        <v>17</v>
      </c>
      <c r="J1208" s="28">
        <v>50</v>
      </c>
      <c r="K1208" s="28">
        <v>124</v>
      </c>
      <c r="L1208" s="28">
        <v>6</v>
      </c>
      <c r="M1208" s="28">
        <v>1</v>
      </c>
      <c r="N1208" s="28">
        <v>1</v>
      </c>
      <c r="O1208" s="28">
        <v>0</v>
      </c>
      <c r="P1208" s="28">
        <v>0</v>
      </c>
      <c r="Q1208" s="28">
        <v>2</v>
      </c>
      <c r="R1208" s="43">
        <v>36</v>
      </c>
      <c r="S1208" s="29">
        <f>E1208/C1208</f>
        <v>0.2668621700879765</v>
      </c>
      <c r="T1208" s="29">
        <f>((I1208*3)+(H1208*2)+G1208+E1208)/C1208</f>
        <v>0.38563049853372433</v>
      </c>
      <c r="U1208" s="29">
        <f>(E1208+J1208+O1208)/(C1208+J1208+O1208+Q1208)</f>
        <v>0.31607629427792916</v>
      </c>
      <c r="V1208" s="42">
        <f t="shared" si="327"/>
        <v>734</v>
      </c>
      <c r="W1208" s="28">
        <f t="shared" si="332"/>
        <v>263</v>
      </c>
      <c r="X1208" s="30">
        <f t="shared" si="325"/>
        <v>73.73869209809264</v>
      </c>
      <c r="Y1208" s="31">
        <f t="shared" si="326"/>
        <v>3.6937749288469415</v>
      </c>
    </row>
    <row r="1209" spans="1:25" ht="15">
      <c r="A1209" s="35">
        <v>1986</v>
      </c>
      <c r="B1209" s="35">
        <v>157</v>
      </c>
      <c r="C1209" s="35">
        <v>657</v>
      </c>
      <c r="D1209" s="35">
        <v>77</v>
      </c>
      <c r="E1209" s="35">
        <v>178</v>
      </c>
      <c r="F1209" s="35">
        <v>76</v>
      </c>
      <c r="G1209" s="35">
        <v>26</v>
      </c>
      <c r="H1209" s="35">
        <v>10</v>
      </c>
      <c r="I1209" s="35">
        <v>18</v>
      </c>
      <c r="J1209" s="35">
        <v>27</v>
      </c>
      <c r="K1209" s="35">
        <v>101</v>
      </c>
      <c r="L1209" s="35">
        <v>5</v>
      </c>
      <c r="M1209" s="35">
        <v>16</v>
      </c>
      <c r="N1209" s="35">
        <v>6</v>
      </c>
      <c r="O1209" s="35">
        <v>0</v>
      </c>
      <c r="P1209" s="35">
        <v>0</v>
      </c>
      <c r="Q1209" s="35">
        <v>6</v>
      </c>
      <c r="R1209" s="35">
        <v>24</v>
      </c>
      <c r="S1209" s="36">
        <f>E1209/C1209</f>
        <v>0.2709284627092846</v>
      </c>
      <c r="T1209" s="36">
        <f>((I1209*3)+(H1209*2)+G1209+E1209)/C1209</f>
        <v>0.4231354642313546</v>
      </c>
      <c r="U1209" s="36">
        <f>(E1209+J1209+O1209)/(C1209+J1209+O1209+Q1209)</f>
        <v>0.2971014492753623</v>
      </c>
      <c r="V1209" s="35">
        <f t="shared" si="327"/>
        <v>690</v>
      </c>
      <c r="W1209" s="35">
        <f t="shared" si="332"/>
        <v>278</v>
      </c>
      <c r="X1209" s="37">
        <f t="shared" si="325"/>
        <v>75.18913043478261</v>
      </c>
      <c r="Y1209" s="38">
        <f t="shared" si="326"/>
        <v>3.9419544111439424</v>
      </c>
    </row>
    <row r="1210" spans="1:25" ht="15">
      <c r="A1210" s="28" t="s">
        <v>259</v>
      </c>
      <c r="B1210" s="28">
        <f>SUM(B1206:B1209)</f>
        <v>616</v>
      </c>
      <c r="C1210" s="28">
        <f aca="true" t="shared" si="336" ref="C1210:R1210">SUM(C1206:C1209)</f>
        <v>2556</v>
      </c>
      <c r="D1210" s="28">
        <f t="shared" si="336"/>
        <v>330</v>
      </c>
      <c r="E1210" s="28">
        <f t="shared" si="336"/>
        <v>701</v>
      </c>
      <c r="F1210" s="28">
        <f t="shared" si="336"/>
        <v>305</v>
      </c>
      <c r="G1210" s="28">
        <f t="shared" si="336"/>
        <v>111</v>
      </c>
      <c r="H1210" s="28">
        <f t="shared" si="336"/>
        <v>25</v>
      </c>
      <c r="I1210" s="28">
        <f t="shared" si="336"/>
        <v>83</v>
      </c>
      <c r="J1210" s="28">
        <f t="shared" si="336"/>
        <v>146</v>
      </c>
      <c r="K1210" s="28">
        <f t="shared" si="336"/>
        <v>453</v>
      </c>
      <c r="L1210" s="28">
        <f t="shared" si="336"/>
        <v>21</v>
      </c>
      <c r="M1210" s="28">
        <f t="shared" si="336"/>
        <v>19</v>
      </c>
      <c r="N1210" s="28">
        <f t="shared" si="336"/>
        <v>13</v>
      </c>
      <c r="O1210" s="28">
        <f t="shared" si="336"/>
        <v>4</v>
      </c>
      <c r="P1210" s="28">
        <f t="shared" si="336"/>
        <v>1</v>
      </c>
      <c r="Q1210" s="28">
        <f t="shared" si="336"/>
        <v>16</v>
      </c>
      <c r="R1210" s="28">
        <f t="shared" si="336"/>
        <v>103</v>
      </c>
      <c r="S1210" s="29">
        <f>E1210/C1210</f>
        <v>0.2742566510172144</v>
      </c>
      <c r="T1210" s="29">
        <f>((I1210*3)+(H1210*2)+G1210+E1210)/C1210</f>
        <v>0.43466353677621283</v>
      </c>
      <c r="U1210" s="29">
        <f>(E1210+J1210+O1210)/(C1210+J1210+O1210+Q1210)</f>
        <v>0.31263776634827334</v>
      </c>
      <c r="V1210" s="42">
        <f t="shared" si="327"/>
        <v>2723</v>
      </c>
      <c r="W1210" s="28">
        <f t="shared" si="332"/>
        <v>1111</v>
      </c>
      <c r="X1210" s="30">
        <f t="shared" si="325"/>
        <v>315.4642673521851</v>
      </c>
      <c r="Y1210" s="31">
        <f t="shared" si="326"/>
        <v>4.284474455990441</v>
      </c>
    </row>
    <row r="1211" spans="1:22" ht="15">
      <c r="A1211" s="28"/>
      <c r="B1211" s="28"/>
      <c r="C1211" s="28"/>
      <c r="D1211" s="28"/>
      <c r="E1211" s="28"/>
      <c r="F1211" s="28"/>
      <c r="G1211" s="28"/>
      <c r="H1211" s="28"/>
      <c r="I1211" s="28"/>
      <c r="J1211" s="28"/>
      <c r="K1211" s="28"/>
      <c r="L1211" s="28"/>
      <c r="M1211" s="28"/>
      <c r="N1211" s="28"/>
      <c r="O1211" s="28"/>
      <c r="P1211" s="28"/>
      <c r="Q1211" s="28"/>
      <c r="R1211" s="28"/>
      <c r="S1211" s="29"/>
      <c r="T1211" s="29"/>
      <c r="U1211" s="29"/>
      <c r="V1211" s="42"/>
    </row>
    <row r="1212" spans="1:22" ht="15.75">
      <c r="A1212" s="32" t="s">
        <v>92</v>
      </c>
      <c r="B1212" s="28"/>
      <c r="C1212" s="27">
        <v>1981</v>
      </c>
      <c r="D1212" s="28"/>
      <c r="E1212" s="28"/>
      <c r="F1212" s="28"/>
      <c r="G1212" s="44" t="s">
        <v>294</v>
      </c>
      <c r="H1212" s="28"/>
      <c r="I1212" s="28"/>
      <c r="J1212" s="28"/>
      <c r="K1212" s="28"/>
      <c r="L1212" s="28"/>
      <c r="M1212" s="28"/>
      <c r="N1212" s="28"/>
      <c r="O1212" s="28"/>
      <c r="P1212" s="28"/>
      <c r="Q1212" s="28"/>
      <c r="R1212" s="28"/>
      <c r="S1212" s="29"/>
      <c r="T1212" s="29"/>
      <c r="U1212" s="29"/>
      <c r="V1212" s="42"/>
    </row>
    <row r="1213" spans="22:25" ht="15">
      <c r="V1213" s="42"/>
      <c r="X1213" s="28"/>
      <c r="Y1213" s="28"/>
    </row>
    <row r="1214" spans="1:25" ht="15.75">
      <c r="A1214" s="32" t="s">
        <v>93</v>
      </c>
      <c r="C1214" s="27">
        <v>1984</v>
      </c>
      <c r="V1214" s="42"/>
      <c r="X1214" s="28"/>
      <c r="Y1214" s="28"/>
    </row>
    <row r="1215" spans="1:25" ht="15">
      <c r="A1215" s="28">
        <v>1984</v>
      </c>
      <c r="B1215" s="28">
        <v>41</v>
      </c>
      <c r="C1215" s="28">
        <v>103</v>
      </c>
      <c r="D1215" s="28">
        <v>17</v>
      </c>
      <c r="E1215" s="28">
        <v>28</v>
      </c>
      <c r="F1215" s="28">
        <v>16</v>
      </c>
      <c r="G1215" s="28">
        <v>3</v>
      </c>
      <c r="H1215" s="28">
        <v>0</v>
      </c>
      <c r="I1215" s="28">
        <v>4</v>
      </c>
      <c r="J1215" s="28">
        <v>16</v>
      </c>
      <c r="K1215" s="28">
        <v>18</v>
      </c>
      <c r="L1215" s="28">
        <v>0</v>
      </c>
      <c r="M1215" s="28">
        <v>0</v>
      </c>
      <c r="N1215" s="28">
        <v>0</v>
      </c>
      <c r="O1215" s="28">
        <v>0</v>
      </c>
      <c r="P1215" s="28">
        <v>0</v>
      </c>
      <c r="Q1215" s="28">
        <v>2</v>
      </c>
      <c r="R1215" s="28">
        <v>3</v>
      </c>
      <c r="S1215" s="29">
        <f>E1215/C1215</f>
        <v>0.27184466019417475</v>
      </c>
      <c r="T1215" s="29">
        <f>((I1215*3)+(H1215*2)+G1215+E1215)/C1215</f>
        <v>0.4174757281553398</v>
      </c>
      <c r="U1215" s="29">
        <f>(E1215+J1215+O1215)/(C1215+J1215+O1215+Q1215)</f>
        <v>0.36363636363636365</v>
      </c>
      <c r="V1215" s="42">
        <f t="shared" si="327"/>
        <v>121</v>
      </c>
      <c r="W1215" s="28">
        <f t="shared" si="332"/>
        <v>43</v>
      </c>
      <c r="X1215" s="30">
        <f t="shared" si="325"/>
        <v>16.332231404958677</v>
      </c>
      <c r="Y1215" s="31">
        <f t="shared" si="326"/>
        <v>5.5121280991735535</v>
      </c>
    </row>
    <row r="1216" spans="22:25" ht="15">
      <c r="V1216" s="42"/>
      <c r="X1216" s="28"/>
      <c r="Y1216" s="28"/>
    </row>
    <row r="1217" spans="1:25" ht="15.75">
      <c r="A1217" s="32" t="s">
        <v>94</v>
      </c>
      <c r="C1217" s="33" t="s">
        <v>95</v>
      </c>
      <c r="V1217" s="42"/>
      <c r="X1217" s="28"/>
      <c r="Y1217" s="28"/>
    </row>
    <row r="1218" spans="1:25" ht="15">
      <c r="A1218" s="28">
        <v>1995</v>
      </c>
      <c r="B1218" s="28">
        <v>36</v>
      </c>
      <c r="C1218" s="28">
        <v>93</v>
      </c>
      <c r="D1218" s="28">
        <v>11</v>
      </c>
      <c r="E1218" s="28">
        <v>19</v>
      </c>
      <c r="F1218" s="28">
        <v>15</v>
      </c>
      <c r="G1218" s="28">
        <v>3</v>
      </c>
      <c r="H1218" s="28">
        <v>0</v>
      </c>
      <c r="I1218" s="28">
        <v>7</v>
      </c>
      <c r="J1218" s="28">
        <v>9</v>
      </c>
      <c r="K1218" s="28">
        <v>18</v>
      </c>
      <c r="L1218" s="28">
        <v>0</v>
      </c>
      <c r="M1218" s="28">
        <v>0</v>
      </c>
      <c r="N1218" s="28">
        <v>0</v>
      </c>
      <c r="O1218" s="28">
        <v>4</v>
      </c>
      <c r="P1218" s="28">
        <v>0</v>
      </c>
      <c r="Q1218" s="28">
        <v>0</v>
      </c>
      <c r="R1218" s="28">
        <v>2</v>
      </c>
      <c r="S1218" s="29">
        <f aca="true" t="shared" si="337" ref="S1218:S1223">E1218/C1218</f>
        <v>0.20430107526881722</v>
      </c>
      <c r="T1218" s="29">
        <f>((I1218*3)+(H1218*2)+G1218+E1218)/C1218</f>
        <v>0.46236559139784944</v>
      </c>
      <c r="U1218" s="29">
        <f aca="true" t="shared" si="338" ref="U1218:U1223">(E1218+J1218+O1218)/(C1218+J1218+O1218+Q1218)</f>
        <v>0.3018867924528302</v>
      </c>
      <c r="V1218" s="42">
        <f t="shared" si="327"/>
        <v>106</v>
      </c>
      <c r="W1218" s="28">
        <f t="shared" si="332"/>
        <v>43</v>
      </c>
      <c r="X1218" s="30">
        <f t="shared" si="325"/>
        <v>13.126415094339624</v>
      </c>
      <c r="Y1218" s="31">
        <f t="shared" si="326"/>
        <v>4.663331678252234</v>
      </c>
    </row>
    <row r="1219" spans="1:25" ht="15">
      <c r="A1219" s="28">
        <v>1996</v>
      </c>
      <c r="B1219" s="28">
        <v>50</v>
      </c>
      <c r="C1219" s="28">
        <v>144</v>
      </c>
      <c r="D1219" s="28">
        <v>24</v>
      </c>
      <c r="E1219" s="28">
        <v>39</v>
      </c>
      <c r="F1219" s="28">
        <v>20</v>
      </c>
      <c r="G1219" s="28">
        <v>6</v>
      </c>
      <c r="H1219" s="28">
        <v>1</v>
      </c>
      <c r="I1219" s="28">
        <v>6</v>
      </c>
      <c r="J1219" s="28">
        <v>14</v>
      </c>
      <c r="K1219" s="28">
        <v>26</v>
      </c>
      <c r="L1219" s="28">
        <v>0</v>
      </c>
      <c r="M1219" s="28">
        <v>0</v>
      </c>
      <c r="N1219" s="28">
        <v>0</v>
      </c>
      <c r="O1219" s="28">
        <v>0</v>
      </c>
      <c r="P1219" s="28">
        <v>0</v>
      </c>
      <c r="Q1219" s="28">
        <v>0</v>
      </c>
      <c r="R1219" s="28">
        <v>5</v>
      </c>
      <c r="S1219" s="29">
        <f t="shared" si="337"/>
        <v>0.2708333333333333</v>
      </c>
      <c r="T1219" s="29">
        <f>(I1219*3+H1219*2+G1219+E1219)/C1219</f>
        <v>0.4513888888888889</v>
      </c>
      <c r="U1219" s="29">
        <f t="shared" si="338"/>
        <v>0.33544303797468356</v>
      </c>
      <c r="V1219" s="42">
        <f t="shared" si="327"/>
        <v>158</v>
      </c>
      <c r="W1219" s="28">
        <f t="shared" si="332"/>
        <v>65</v>
      </c>
      <c r="X1219" s="30">
        <f t="shared" si="325"/>
        <v>20.852658227848103</v>
      </c>
      <c r="Y1219" s="31">
        <f t="shared" si="326"/>
        <v>5.118379746835443</v>
      </c>
    </row>
    <row r="1220" spans="1:25" ht="15">
      <c r="A1220" s="28">
        <v>1997</v>
      </c>
      <c r="B1220" s="28">
        <v>21</v>
      </c>
      <c r="C1220" s="28">
        <v>23</v>
      </c>
      <c r="D1220" s="28">
        <v>1</v>
      </c>
      <c r="E1220" s="28">
        <v>0</v>
      </c>
      <c r="F1220" s="28">
        <v>0</v>
      </c>
      <c r="G1220" s="28">
        <v>0</v>
      </c>
      <c r="H1220" s="28">
        <v>0</v>
      </c>
      <c r="I1220" s="28">
        <v>0</v>
      </c>
      <c r="J1220" s="28">
        <v>3</v>
      </c>
      <c r="K1220" s="28">
        <v>3</v>
      </c>
      <c r="L1220" s="28">
        <v>0</v>
      </c>
      <c r="M1220" s="28">
        <v>0</v>
      </c>
      <c r="N1220" s="28">
        <v>0</v>
      </c>
      <c r="O1220" s="28">
        <v>1</v>
      </c>
      <c r="P1220" s="28">
        <v>0</v>
      </c>
      <c r="Q1220" s="28">
        <v>0</v>
      </c>
      <c r="R1220" s="28">
        <v>1</v>
      </c>
      <c r="S1220" s="29">
        <f t="shared" si="337"/>
        <v>0</v>
      </c>
      <c r="T1220" s="29">
        <f>((I1220*3)+(H1220*2)+G1220+E1220)/C1220</f>
        <v>0</v>
      </c>
      <c r="U1220" s="29">
        <f t="shared" si="338"/>
        <v>0.14814814814814814</v>
      </c>
      <c r="V1220" s="42">
        <f t="shared" si="327"/>
        <v>27</v>
      </c>
      <c r="W1220" s="28">
        <f t="shared" si="332"/>
        <v>0</v>
      </c>
      <c r="X1220" s="30">
        <f t="shared" si="325"/>
        <v>0.11555555555555556</v>
      </c>
      <c r="Y1220" s="31">
        <f t="shared" si="326"/>
        <v>0.13000000000000003</v>
      </c>
    </row>
    <row r="1221" spans="1:25" ht="15">
      <c r="A1221" s="28">
        <v>1998</v>
      </c>
      <c r="B1221" s="28">
        <v>17</v>
      </c>
      <c r="C1221" s="28">
        <v>41</v>
      </c>
      <c r="D1221" s="28">
        <v>3</v>
      </c>
      <c r="E1221" s="28">
        <v>6</v>
      </c>
      <c r="F1221" s="28">
        <v>5</v>
      </c>
      <c r="G1221" s="28">
        <v>3</v>
      </c>
      <c r="H1221" s="28">
        <v>0</v>
      </c>
      <c r="I1221" s="28">
        <v>1</v>
      </c>
      <c r="J1221" s="28">
        <v>3</v>
      </c>
      <c r="K1221" s="28">
        <v>9</v>
      </c>
      <c r="L1221" s="28">
        <v>0</v>
      </c>
      <c r="M1221" s="28">
        <v>0</v>
      </c>
      <c r="N1221" s="28">
        <v>0</v>
      </c>
      <c r="O1221" s="28">
        <v>0</v>
      </c>
      <c r="P1221" s="28">
        <v>0</v>
      </c>
      <c r="Q1221" s="28">
        <v>1</v>
      </c>
      <c r="R1221" s="28">
        <v>3</v>
      </c>
      <c r="S1221" s="29">
        <f t="shared" si="337"/>
        <v>0.14634146341463414</v>
      </c>
      <c r="T1221" s="29">
        <f>((I1221*3)+(H1221*2)+G1221+E1221)/C1221</f>
        <v>0.2926829268292683</v>
      </c>
      <c r="U1221" s="29">
        <f t="shared" si="338"/>
        <v>0.2</v>
      </c>
      <c r="V1221" s="42">
        <f t="shared" si="327"/>
        <v>45</v>
      </c>
      <c r="W1221" s="28">
        <f t="shared" si="332"/>
        <v>12</v>
      </c>
      <c r="X1221" s="30">
        <f t="shared" si="325"/>
        <v>1.7733333333333337</v>
      </c>
      <c r="Y1221" s="31">
        <f t="shared" si="326"/>
        <v>1.2276923076923079</v>
      </c>
    </row>
    <row r="1222" spans="1:25" ht="15">
      <c r="A1222" s="35">
        <v>1999</v>
      </c>
      <c r="B1222" s="35">
        <v>18</v>
      </c>
      <c r="C1222" s="35">
        <v>44</v>
      </c>
      <c r="D1222" s="35">
        <v>5</v>
      </c>
      <c r="E1222" s="35">
        <v>12</v>
      </c>
      <c r="F1222" s="35">
        <v>4</v>
      </c>
      <c r="G1222" s="35">
        <v>2</v>
      </c>
      <c r="H1222" s="35">
        <v>0</v>
      </c>
      <c r="I1222" s="35">
        <v>1</v>
      </c>
      <c r="J1222" s="35">
        <v>3</v>
      </c>
      <c r="K1222" s="35">
        <v>7</v>
      </c>
      <c r="L1222" s="35">
        <v>0</v>
      </c>
      <c r="M1222" s="35">
        <v>0</v>
      </c>
      <c r="N1222" s="35">
        <v>0</v>
      </c>
      <c r="O1222" s="35">
        <v>0</v>
      </c>
      <c r="P1222" s="35">
        <v>0</v>
      </c>
      <c r="Q1222" s="35">
        <v>0</v>
      </c>
      <c r="R1222" s="35">
        <v>0</v>
      </c>
      <c r="S1222" s="36">
        <f t="shared" si="337"/>
        <v>0.2727272727272727</v>
      </c>
      <c r="T1222" s="36">
        <f>(I1222*3+H1222*2+G1222+E1222)/C1222</f>
        <v>0.38636363636363635</v>
      </c>
      <c r="U1222" s="36">
        <f t="shared" si="338"/>
        <v>0.3191489361702128</v>
      </c>
      <c r="V1222" s="35">
        <f t="shared" si="327"/>
        <v>47</v>
      </c>
      <c r="W1222" s="35">
        <f t="shared" si="332"/>
        <v>17</v>
      </c>
      <c r="X1222" s="37">
        <f t="shared" si="325"/>
        <v>5.674468085106384</v>
      </c>
      <c r="Y1222" s="38">
        <f t="shared" si="326"/>
        <v>4.787832446808512</v>
      </c>
    </row>
    <row r="1223" spans="1:25" ht="15">
      <c r="A1223" t="s">
        <v>259</v>
      </c>
      <c r="B1223">
        <f>SUM(B1218:B1222)</f>
        <v>142</v>
      </c>
      <c r="C1223">
        <f aca="true" t="shared" si="339" ref="C1223:R1223">SUM(C1218:C1222)</f>
        <v>345</v>
      </c>
      <c r="D1223">
        <f t="shared" si="339"/>
        <v>44</v>
      </c>
      <c r="E1223">
        <f t="shared" si="339"/>
        <v>76</v>
      </c>
      <c r="F1223">
        <f t="shared" si="339"/>
        <v>44</v>
      </c>
      <c r="G1223">
        <f t="shared" si="339"/>
        <v>14</v>
      </c>
      <c r="H1223">
        <f t="shared" si="339"/>
        <v>1</v>
      </c>
      <c r="I1223">
        <f t="shared" si="339"/>
        <v>15</v>
      </c>
      <c r="J1223">
        <f t="shared" si="339"/>
        <v>32</v>
      </c>
      <c r="K1223">
        <f t="shared" si="339"/>
        <v>63</v>
      </c>
      <c r="L1223">
        <f t="shared" si="339"/>
        <v>0</v>
      </c>
      <c r="M1223">
        <f t="shared" si="339"/>
        <v>0</v>
      </c>
      <c r="N1223">
        <f t="shared" si="339"/>
        <v>0</v>
      </c>
      <c r="O1223">
        <f t="shared" si="339"/>
        <v>5</v>
      </c>
      <c r="P1223">
        <f t="shared" si="339"/>
        <v>0</v>
      </c>
      <c r="Q1223">
        <f t="shared" si="339"/>
        <v>1</v>
      </c>
      <c r="R1223">
        <f t="shared" si="339"/>
        <v>11</v>
      </c>
      <c r="S1223" s="29">
        <f t="shared" si="337"/>
        <v>0.22028985507246376</v>
      </c>
      <c r="T1223" s="29">
        <f>(I1223*3+H1223*2+G1223+E1223)/C1223</f>
        <v>0.39710144927536234</v>
      </c>
      <c r="U1223" s="29">
        <f t="shared" si="338"/>
        <v>0.2950391644908616</v>
      </c>
      <c r="V1223" s="42">
        <f t="shared" si="327"/>
        <v>383</v>
      </c>
      <c r="W1223" s="28">
        <f t="shared" si="332"/>
        <v>137</v>
      </c>
      <c r="X1223" s="30">
        <f t="shared" si="325"/>
        <v>39.18610966057441</v>
      </c>
      <c r="Y1223" s="31">
        <f t="shared" si="326"/>
        <v>3.7652133837562602</v>
      </c>
    </row>
    <row r="1224" spans="22:25" ht="15">
      <c r="V1224" s="42"/>
      <c r="X1224" s="28"/>
      <c r="Y1224" s="28"/>
    </row>
    <row r="1225" spans="1:25" ht="15.75">
      <c r="A1225" s="32" t="s">
        <v>96</v>
      </c>
      <c r="C1225" s="33" t="s">
        <v>97</v>
      </c>
      <c r="V1225" s="42"/>
      <c r="X1225" s="28"/>
      <c r="Y1225" s="28"/>
    </row>
    <row r="1226" spans="1:25" ht="15">
      <c r="A1226" s="28">
        <v>1988</v>
      </c>
      <c r="B1226" s="28">
        <v>7</v>
      </c>
      <c r="C1226" s="28">
        <v>11</v>
      </c>
      <c r="D1226" s="28">
        <v>2</v>
      </c>
      <c r="E1226" s="28">
        <v>2</v>
      </c>
      <c r="F1226" s="28">
        <v>0</v>
      </c>
      <c r="G1226" s="28">
        <v>1</v>
      </c>
      <c r="H1226" s="28">
        <v>0</v>
      </c>
      <c r="I1226" s="28">
        <v>0</v>
      </c>
      <c r="J1226" s="28">
        <v>3</v>
      </c>
      <c r="K1226" s="28">
        <v>1</v>
      </c>
      <c r="L1226" s="28">
        <v>0</v>
      </c>
      <c r="M1226" s="28">
        <v>0</v>
      </c>
      <c r="N1226" s="28">
        <v>0</v>
      </c>
      <c r="O1226" s="28">
        <v>0</v>
      </c>
      <c r="P1226" s="28">
        <v>0</v>
      </c>
      <c r="Q1226" s="28">
        <v>0</v>
      </c>
      <c r="R1226" s="28">
        <v>0</v>
      </c>
      <c r="S1226" s="29">
        <f>E1226/C1226</f>
        <v>0.18181818181818182</v>
      </c>
      <c r="T1226" s="29">
        <f>(I1226*3+H1226*2+G1226+E1226)/C1226</f>
        <v>0.2727272727272727</v>
      </c>
      <c r="U1226" s="29">
        <f>(E1226+J1226+O1226)/(C1226+J1226+O1226+Q1226)</f>
        <v>0.35714285714285715</v>
      </c>
      <c r="V1226" s="42">
        <f t="shared" si="327"/>
        <v>14</v>
      </c>
      <c r="W1226" s="28">
        <f t="shared" si="332"/>
        <v>3</v>
      </c>
      <c r="X1226" s="30">
        <f t="shared" si="325"/>
        <v>1.35</v>
      </c>
      <c r="Y1226" s="31">
        <f t="shared" si="326"/>
        <v>4.050000000000001</v>
      </c>
    </row>
    <row r="1227" spans="1:25" ht="15">
      <c r="A1227">
        <v>1989</v>
      </c>
      <c r="E1227" t="s">
        <v>151</v>
      </c>
      <c r="S1227" s="29">
        <v>0</v>
      </c>
      <c r="T1227" s="29">
        <v>0</v>
      </c>
      <c r="U1227" s="29">
        <v>0</v>
      </c>
      <c r="V1227" s="42">
        <f t="shared" si="327"/>
        <v>0</v>
      </c>
      <c r="W1227" s="28">
        <v>0</v>
      </c>
      <c r="X1227" s="30">
        <v>0</v>
      </c>
      <c r="Y1227" s="31">
        <v>0</v>
      </c>
    </row>
    <row r="1228" spans="1:25" ht="15">
      <c r="A1228" s="35">
        <v>1990</v>
      </c>
      <c r="B1228" s="35">
        <v>62</v>
      </c>
      <c r="C1228" s="35">
        <v>192</v>
      </c>
      <c r="D1228" s="35">
        <v>20</v>
      </c>
      <c r="E1228" s="35">
        <v>51</v>
      </c>
      <c r="F1228" s="35">
        <v>22</v>
      </c>
      <c r="G1228" s="35">
        <v>9</v>
      </c>
      <c r="H1228" s="35">
        <v>1</v>
      </c>
      <c r="I1228" s="35">
        <v>5</v>
      </c>
      <c r="J1228" s="35">
        <v>13</v>
      </c>
      <c r="K1228" s="35">
        <v>40</v>
      </c>
      <c r="L1228" s="35">
        <v>5</v>
      </c>
      <c r="M1228" s="35">
        <v>0</v>
      </c>
      <c r="N1228" s="35">
        <v>0</v>
      </c>
      <c r="O1228" s="35">
        <v>4</v>
      </c>
      <c r="P1228" s="35">
        <v>2</v>
      </c>
      <c r="Q1228" s="35">
        <v>2</v>
      </c>
      <c r="R1228" s="35">
        <v>6</v>
      </c>
      <c r="S1228" s="36">
        <f>E1228/C1228</f>
        <v>0.265625</v>
      </c>
      <c r="T1228" s="36">
        <f>(I1228*3+H1228*2+G1228+E1228)/C1228</f>
        <v>0.4010416666666667</v>
      </c>
      <c r="U1228" s="36">
        <f>(E1228+J1228+O1228)/(C1228+J1228+O1228+Q1228)</f>
        <v>0.3222748815165877</v>
      </c>
      <c r="V1228" s="35">
        <f t="shared" si="327"/>
        <v>213</v>
      </c>
      <c r="W1228" s="35">
        <f t="shared" si="332"/>
        <v>77</v>
      </c>
      <c r="X1228" s="37">
        <f t="shared" si="325"/>
        <v>24.305164319248828</v>
      </c>
      <c r="Y1228" s="38">
        <f t="shared" si="326"/>
        <v>4.34595653390542</v>
      </c>
    </row>
    <row r="1229" spans="1:25" ht="15">
      <c r="A1229" t="s">
        <v>259</v>
      </c>
      <c r="B1229">
        <f>B1226+B1228</f>
        <v>69</v>
      </c>
      <c r="C1229">
        <f aca="true" t="shared" si="340" ref="C1229:R1229">C1226+C1228</f>
        <v>203</v>
      </c>
      <c r="D1229">
        <f t="shared" si="340"/>
        <v>22</v>
      </c>
      <c r="E1229">
        <f t="shared" si="340"/>
        <v>53</v>
      </c>
      <c r="F1229">
        <f t="shared" si="340"/>
        <v>22</v>
      </c>
      <c r="G1229">
        <f t="shared" si="340"/>
        <v>10</v>
      </c>
      <c r="H1229">
        <f t="shared" si="340"/>
        <v>1</v>
      </c>
      <c r="I1229">
        <f t="shared" si="340"/>
        <v>5</v>
      </c>
      <c r="J1229">
        <f t="shared" si="340"/>
        <v>16</v>
      </c>
      <c r="K1229">
        <f t="shared" si="340"/>
        <v>41</v>
      </c>
      <c r="L1229">
        <f t="shared" si="340"/>
        <v>5</v>
      </c>
      <c r="M1229">
        <f t="shared" si="340"/>
        <v>0</v>
      </c>
      <c r="N1229">
        <f t="shared" si="340"/>
        <v>0</v>
      </c>
      <c r="O1229">
        <f t="shared" si="340"/>
        <v>4</v>
      </c>
      <c r="P1229">
        <f t="shared" si="340"/>
        <v>2</v>
      </c>
      <c r="Q1229">
        <f t="shared" si="340"/>
        <v>2</v>
      </c>
      <c r="R1229">
        <f t="shared" si="340"/>
        <v>6</v>
      </c>
      <c r="S1229" s="29">
        <f>E1229/C1229</f>
        <v>0.26108374384236455</v>
      </c>
      <c r="T1229" s="29">
        <f>(I1229*3+H1229*2+G1229+E1229)/C1229</f>
        <v>0.39408866995073893</v>
      </c>
      <c r="U1229" s="29">
        <f>(E1229+J1229+O1229)/(C1229+J1229+O1229+Q1229)</f>
        <v>0.3244444444444444</v>
      </c>
      <c r="V1229" s="42">
        <f t="shared" si="327"/>
        <v>227</v>
      </c>
      <c r="W1229" s="28">
        <f t="shared" si="332"/>
        <v>80</v>
      </c>
      <c r="X1229" s="30">
        <f t="shared" si="325"/>
        <v>25.761057268722467</v>
      </c>
      <c r="Y1229" s="31">
        <f t="shared" si="326"/>
        <v>4.347178414096916</v>
      </c>
    </row>
    <row r="1230" spans="22:25" ht="12.75">
      <c r="V1230"/>
      <c r="W1230"/>
      <c r="X1230"/>
      <c r="Y1230"/>
    </row>
    <row r="1231" spans="1:25" ht="15.75">
      <c r="A1231" s="32" t="s">
        <v>98</v>
      </c>
      <c r="C1231" s="27">
        <v>2009</v>
      </c>
      <c r="V1231"/>
      <c r="W1231"/>
      <c r="X1231"/>
      <c r="Y1231"/>
    </row>
    <row r="1232" spans="1:25" ht="15">
      <c r="A1232" s="28">
        <v>2009</v>
      </c>
      <c r="B1232" s="28">
        <v>39</v>
      </c>
      <c r="C1232" s="28">
        <v>50</v>
      </c>
      <c r="D1232" s="28">
        <v>5</v>
      </c>
      <c r="E1232" s="28">
        <v>4</v>
      </c>
      <c r="F1232" s="28">
        <v>1</v>
      </c>
      <c r="G1232" s="28">
        <v>0</v>
      </c>
      <c r="H1232" s="28">
        <v>0</v>
      </c>
      <c r="I1232" s="28">
        <v>0</v>
      </c>
      <c r="J1232" s="28">
        <v>4</v>
      </c>
      <c r="K1232" s="28">
        <v>14</v>
      </c>
      <c r="L1232" s="28">
        <v>0</v>
      </c>
      <c r="M1232" s="28">
        <v>0</v>
      </c>
      <c r="N1232" s="28">
        <v>0</v>
      </c>
      <c r="O1232" s="28">
        <v>0</v>
      </c>
      <c r="P1232" s="28">
        <v>2</v>
      </c>
      <c r="Q1232" s="28">
        <v>0</v>
      </c>
      <c r="R1232" s="28">
        <v>2</v>
      </c>
      <c r="S1232" s="29">
        <f>E1232/C1232</f>
        <v>0.08</v>
      </c>
      <c r="T1232" s="29">
        <f>(I1232*3+H1232*2+G1232+E1232)/C1232</f>
        <v>0.08</v>
      </c>
      <c r="U1232" s="29">
        <f>(E1232+J1232+O1232)/(C1232+J1232+O1232+Q1232)</f>
        <v>0.14814814814814814</v>
      </c>
      <c r="V1232" s="42">
        <f>(C1232+J1232+O1232+P1232+Q1232)</f>
        <v>56</v>
      </c>
      <c r="W1232" s="28">
        <f>E1232+G1232+(H1232*2)+(I1232*3)</f>
        <v>4</v>
      </c>
      <c r="X1232" s="30">
        <f>((E1232+J1232+O1232-N1232-R1232)*(W1232+(0.26*(J1232+O1232)+(0.52*(P1232+Q1232+M1232))))/(C1232+J1232+O1232+P1232+Q1232))</f>
        <v>0.6514285714285715</v>
      </c>
      <c r="Y1232" s="31">
        <f>(((X1232*(3*1458))/162)/(C1232-E1232+P1232+Q1232+N1232+R1232))</f>
        <v>0.3517714285714286</v>
      </c>
    </row>
    <row r="1233" spans="22:25" ht="15">
      <c r="V1233" s="42"/>
      <c r="X1233" s="28"/>
      <c r="Y1233" s="28"/>
    </row>
    <row r="1234" spans="1:25" ht="15.75">
      <c r="A1234" s="32" t="s">
        <v>99</v>
      </c>
      <c r="C1234" s="33" t="s">
        <v>100</v>
      </c>
      <c r="V1234" s="42"/>
      <c r="X1234" s="28"/>
      <c r="Y1234" s="28"/>
    </row>
    <row r="1235" spans="1:25" ht="15">
      <c r="A1235" s="28">
        <v>1991</v>
      </c>
      <c r="B1235" s="28">
        <v>94</v>
      </c>
      <c r="C1235" s="28">
        <v>254</v>
      </c>
      <c r="D1235" s="28">
        <v>22</v>
      </c>
      <c r="E1235" s="28">
        <v>66</v>
      </c>
      <c r="F1235" s="28">
        <v>31</v>
      </c>
      <c r="G1235" s="28">
        <v>13</v>
      </c>
      <c r="H1235" s="28">
        <v>0</v>
      </c>
      <c r="I1235" s="28">
        <v>7</v>
      </c>
      <c r="J1235" s="28">
        <v>16</v>
      </c>
      <c r="K1235" s="28">
        <v>38</v>
      </c>
      <c r="L1235" s="28">
        <v>9</v>
      </c>
      <c r="M1235" s="28">
        <v>0</v>
      </c>
      <c r="N1235" s="28">
        <v>0</v>
      </c>
      <c r="O1235" s="28">
        <v>2</v>
      </c>
      <c r="P1235" s="28">
        <v>0</v>
      </c>
      <c r="Q1235" s="28">
        <v>2</v>
      </c>
      <c r="R1235" s="28">
        <v>12</v>
      </c>
      <c r="S1235" s="29">
        <f>E1235/C1235</f>
        <v>0.25984251968503935</v>
      </c>
      <c r="T1235" s="29">
        <f>(I1235*3+H1235*2+G1235+E1235)/C1235</f>
        <v>0.3937007874015748</v>
      </c>
      <c r="U1235" s="29">
        <f>(E1235+J1235+O1235)/(C1235+J1235+O1235+Q1235)</f>
        <v>0.30656934306569344</v>
      </c>
      <c r="V1235" s="42">
        <f t="shared" si="327"/>
        <v>274</v>
      </c>
      <c r="W1235" s="28">
        <f t="shared" si="332"/>
        <v>100</v>
      </c>
      <c r="X1235" s="30">
        <f t="shared" si="325"/>
        <v>27.78043795620438</v>
      </c>
      <c r="Y1235" s="31">
        <f t="shared" si="326"/>
        <v>3.7132268555322687</v>
      </c>
    </row>
    <row r="1236" spans="1:25" ht="15">
      <c r="A1236" s="35">
        <v>1993</v>
      </c>
      <c r="B1236" s="35">
        <v>35</v>
      </c>
      <c r="C1236" s="35">
        <v>103</v>
      </c>
      <c r="D1236" s="35">
        <v>15</v>
      </c>
      <c r="E1236" s="35">
        <v>38</v>
      </c>
      <c r="F1236" s="35">
        <v>16</v>
      </c>
      <c r="G1236" s="35">
        <v>13</v>
      </c>
      <c r="H1236" s="35">
        <v>2</v>
      </c>
      <c r="I1236" s="35">
        <v>0</v>
      </c>
      <c r="J1236" s="35">
        <v>6</v>
      </c>
      <c r="K1236" s="35">
        <v>19</v>
      </c>
      <c r="L1236" s="35">
        <v>0</v>
      </c>
      <c r="M1236" s="35">
        <v>3</v>
      </c>
      <c r="N1236" s="35">
        <v>0</v>
      </c>
      <c r="O1236" s="35">
        <v>0</v>
      </c>
      <c r="P1236" s="35">
        <v>0</v>
      </c>
      <c r="Q1236" s="35">
        <v>0</v>
      </c>
      <c r="R1236" s="35">
        <v>5</v>
      </c>
      <c r="S1236" s="36">
        <f>E1236/C1236</f>
        <v>0.36893203883495146</v>
      </c>
      <c r="T1236" s="36">
        <f>(I1236*3+H1236*2+G1236+E1236)/C1236</f>
        <v>0.5339805825242718</v>
      </c>
      <c r="U1236" s="36">
        <f>(E1236+J1236+O1236)/(C1236+J1236+O1236+Q1236)</f>
        <v>0.4036697247706422</v>
      </c>
      <c r="V1236" s="35">
        <f t="shared" si="327"/>
        <v>109</v>
      </c>
      <c r="W1236" s="35">
        <f t="shared" si="332"/>
        <v>55</v>
      </c>
      <c r="X1236" s="37">
        <f t="shared" si="325"/>
        <v>20.795229357798164</v>
      </c>
      <c r="Y1236" s="38">
        <f t="shared" si="326"/>
        <v>8.021017038007862</v>
      </c>
    </row>
    <row r="1237" spans="1:25" ht="15">
      <c r="A1237" s="28" t="s">
        <v>259</v>
      </c>
      <c r="B1237" s="28">
        <f>SUM(B1235:B1236)</f>
        <v>129</v>
      </c>
      <c r="C1237" s="28">
        <f aca="true" t="shared" si="341" ref="C1237:R1237">SUM(C1235:C1236)</f>
        <v>357</v>
      </c>
      <c r="D1237" s="28">
        <f t="shared" si="341"/>
        <v>37</v>
      </c>
      <c r="E1237" s="28">
        <f t="shared" si="341"/>
        <v>104</v>
      </c>
      <c r="F1237" s="28">
        <f t="shared" si="341"/>
        <v>47</v>
      </c>
      <c r="G1237" s="28">
        <f t="shared" si="341"/>
        <v>26</v>
      </c>
      <c r="H1237" s="28">
        <f t="shared" si="341"/>
        <v>2</v>
      </c>
      <c r="I1237" s="28">
        <f t="shared" si="341"/>
        <v>7</v>
      </c>
      <c r="J1237" s="28">
        <f t="shared" si="341"/>
        <v>22</v>
      </c>
      <c r="K1237" s="28">
        <f t="shared" si="341"/>
        <v>57</v>
      </c>
      <c r="L1237" s="28">
        <f t="shared" si="341"/>
        <v>9</v>
      </c>
      <c r="M1237" s="28">
        <f t="shared" si="341"/>
        <v>3</v>
      </c>
      <c r="N1237" s="28">
        <f t="shared" si="341"/>
        <v>0</v>
      </c>
      <c r="O1237" s="28">
        <f t="shared" si="341"/>
        <v>2</v>
      </c>
      <c r="P1237" s="28">
        <f t="shared" si="341"/>
        <v>0</v>
      </c>
      <c r="Q1237" s="28">
        <f t="shared" si="341"/>
        <v>2</v>
      </c>
      <c r="R1237" s="28">
        <f t="shared" si="341"/>
        <v>17</v>
      </c>
      <c r="S1237" s="29">
        <f>E1237/C1237</f>
        <v>0.2913165266106443</v>
      </c>
      <c r="T1237" s="29">
        <f>(I1237*3+H1237*2+G1237+E1237)/C1237</f>
        <v>0.4341736694677871</v>
      </c>
      <c r="U1237" s="29">
        <f>(E1237+J1237+O1237)/(C1237+J1237+O1237+Q1237)</f>
        <v>0.3342036553524804</v>
      </c>
      <c r="V1237" s="42">
        <f t="shared" si="327"/>
        <v>383</v>
      </c>
      <c r="W1237" s="28">
        <f t="shared" si="332"/>
        <v>155</v>
      </c>
      <c r="X1237" s="30">
        <f t="shared" si="325"/>
        <v>47.48365535248042</v>
      </c>
      <c r="Y1237" s="31">
        <f t="shared" si="326"/>
        <v>4.713451082782983</v>
      </c>
    </row>
    <row r="1238" spans="22:25" ht="15">
      <c r="V1238" s="42"/>
      <c r="X1238" s="28"/>
      <c r="Y1238" s="28"/>
    </row>
    <row r="1239" spans="1:25" ht="15.75">
      <c r="A1239" s="32" t="s">
        <v>101</v>
      </c>
      <c r="C1239" s="33" t="s">
        <v>102</v>
      </c>
      <c r="V1239" s="42"/>
      <c r="X1239" s="28"/>
      <c r="Y1239" s="28"/>
    </row>
    <row r="1240" spans="1:25" ht="15">
      <c r="A1240" s="28">
        <v>2004</v>
      </c>
      <c r="B1240" s="28">
        <v>156</v>
      </c>
      <c r="C1240" s="28">
        <v>614</v>
      </c>
      <c r="D1240" s="28">
        <v>80</v>
      </c>
      <c r="E1240" s="28">
        <v>144</v>
      </c>
      <c r="F1240" s="28">
        <v>116</v>
      </c>
      <c r="G1240" s="28">
        <v>41</v>
      </c>
      <c r="H1240" s="28">
        <v>1</v>
      </c>
      <c r="I1240" s="28">
        <v>37</v>
      </c>
      <c r="J1240" s="28">
        <v>57</v>
      </c>
      <c r="K1240" s="28">
        <v>146</v>
      </c>
      <c r="L1240" s="28">
        <v>9</v>
      </c>
      <c r="M1240" s="28">
        <v>13</v>
      </c>
      <c r="N1240" s="28">
        <v>3</v>
      </c>
      <c r="O1240" s="28">
        <v>2</v>
      </c>
      <c r="P1240" s="28">
        <v>0</v>
      </c>
      <c r="Q1240" s="28">
        <v>2</v>
      </c>
      <c r="R1240" s="28">
        <v>17</v>
      </c>
      <c r="S1240" s="29">
        <f>E1240/C1240</f>
        <v>0.23452768729641693</v>
      </c>
      <c r="T1240" s="29">
        <f>(I1240*3+H1240*2+G1240+E1240)/C1240</f>
        <v>0.48534201954397393</v>
      </c>
      <c r="U1240" s="29">
        <f>(E1240+J1240+O1240)/(C1240+J1240+O1240+Q1240)</f>
        <v>0.30074074074074075</v>
      </c>
      <c r="V1240" s="42">
        <f t="shared" si="327"/>
        <v>675</v>
      </c>
      <c r="W1240" s="28">
        <f t="shared" si="332"/>
        <v>298</v>
      </c>
      <c r="X1240" s="30">
        <f t="shared" si="325"/>
        <v>87.06462222222221</v>
      </c>
      <c r="Y1240" s="31">
        <f t="shared" si="326"/>
        <v>4.777936585365854</v>
      </c>
    </row>
    <row r="1241" spans="1:25" ht="15">
      <c r="A1241" s="28">
        <v>2005</v>
      </c>
      <c r="B1241" s="28">
        <v>2</v>
      </c>
      <c r="C1241" s="28">
        <v>4</v>
      </c>
      <c r="D1241" s="28">
        <v>0</v>
      </c>
      <c r="E1241" s="28">
        <v>0</v>
      </c>
      <c r="F1241" s="28">
        <v>0</v>
      </c>
      <c r="G1241" s="28">
        <v>0</v>
      </c>
      <c r="H1241" s="28">
        <v>0</v>
      </c>
      <c r="I1241" s="28">
        <v>0</v>
      </c>
      <c r="J1241" s="28">
        <v>0</v>
      </c>
      <c r="K1241" s="28">
        <v>1</v>
      </c>
      <c r="L1241" s="28">
        <v>0</v>
      </c>
      <c r="M1241" s="28">
        <v>0</v>
      </c>
      <c r="N1241" s="28">
        <v>0</v>
      </c>
      <c r="O1241" s="28">
        <v>0</v>
      </c>
      <c r="P1241" s="28">
        <v>0</v>
      </c>
      <c r="Q1241" s="28">
        <v>0</v>
      </c>
      <c r="R1241" s="28">
        <v>0</v>
      </c>
      <c r="S1241" s="29">
        <f>E1241/C1241</f>
        <v>0</v>
      </c>
      <c r="T1241" s="29">
        <f>(I1241*3+H1241*2+G1241+E1241)/C1241</f>
        <v>0</v>
      </c>
      <c r="U1241" s="29">
        <f>(E1241+J1241+O1241)/(C1241+J1241+O1241+Q1241)</f>
        <v>0</v>
      </c>
      <c r="V1241" s="42">
        <f t="shared" si="327"/>
        <v>4</v>
      </c>
      <c r="W1241" s="28">
        <f t="shared" si="332"/>
        <v>0</v>
      </c>
      <c r="X1241" s="30">
        <f t="shared" si="325"/>
        <v>0</v>
      </c>
      <c r="Y1241" s="31">
        <f t="shared" si="326"/>
        <v>0</v>
      </c>
    </row>
    <row r="1242" spans="1:25" ht="15">
      <c r="A1242" s="28">
        <v>2006</v>
      </c>
      <c r="B1242" s="28">
        <v>112</v>
      </c>
      <c r="C1242" s="28">
        <v>399</v>
      </c>
      <c r="D1242" s="28">
        <v>44</v>
      </c>
      <c r="E1242" s="28">
        <v>82</v>
      </c>
      <c r="F1242" s="41">
        <v>39</v>
      </c>
      <c r="G1242" s="41">
        <v>19</v>
      </c>
      <c r="H1242" s="41">
        <v>2</v>
      </c>
      <c r="I1242" s="41">
        <v>11</v>
      </c>
      <c r="J1242" s="41">
        <v>30</v>
      </c>
      <c r="K1242" s="41">
        <v>118</v>
      </c>
      <c r="L1242" s="41">
        <v>2</v>
      </c>
      <c r="M1242" s="28">
        <v>4</v>
      </c>
      <c r="N1242" s="28">
        <v>3</v>
      </c>
      <c r="O1242" s="28">
        <v>6</v>
      </c>
      <c r="P1242" s="28">
        <v>0</v>
      </c>
      <c r="Q1242" s="28">
        <v>0</v>
      </c>
      <c r="R1242" s="28">
        <v>9</v>
      </c>
      <c r="S1242" s="29">
        <f>E1242/C1242</f>
        <v>0.20551378446115287</v>
      </c>
      <c r="T1242" s="29">
        <f>(I1242*3+H1242*2+G1242+E1242)/C1242</f>
        <v>0.3458646616541353</v>
      </c>
      <c r="U1242" s="29">
        <f>(E1242+J1242+O1242)/(C1242+J1242+O1242+Q1242)</f>
        <v>0.271264367816092</v>
      </c>
      <c r="V1242" s="42">
        <f t="shared" si="327"/>
        <v>435</v>
      </c>
      <c r="W1242" s="28">
        <f t="shared" si="332"/>
        <v>138</v>
      </c>
      <c r="X1242" s="30">
        <f t="shared" si="325"/>
        <v>36.41526436781609</v>
      </c>
      <c r="Y1242" s="31">
        <f t="shared" si="326"/>
        <v>2.9884867414317156</v>
      </c>
    </row>
    <row r="1243" spans="1:25" ht="15">
      <c r="A1243" s="35">
        <v>2007</v>
      </c>
      <c r="B1243" s="35">
        <v>40</v>
      </c>
      <c r="C1243" s="35">
        <v>118</v>
      </c>
      <c r="D1243" s="35">
        <v>16</v>
      </c>
      <c r="E1243" s="35">
        <v>30</v>
      </c>
      <c r="F1243" s="35">
        <v>12</v>
      </c>
      <c r="G1243" s="35">
        <v>2</v>
      </c>
      <c r="H1243" s="35">
        <v>0</v>
      </c>
      <c r="I1243" s="35">
        <v>6</v>
      </c>
      <c r="J1243" s="35">
        <v>6</v>
      </c>
      <c r="K1243" s="35">
        <v>28</v>
      </c>
      <c r="L1243" s="35">
        <v>0</v>
      </c>
      <c r="M1243" s="35">
        <v>1</v>
      </c>
      <c r="N1243" s="35">
        <v>0</v>
      </c>
      <c r="O1243" s="35">
        <v>0</v>
      </c>
      <c r="P1243" s="35">
        <v>0</v>
      </c>
      <c r="Q1243" s="35">
        <v>3</v>
      </c>
      <c r="R1243" s="35">
        <v>0</v>
      </c>
      <c r="S1243" s="36">
        <f>E1243/C1243</f>
        <v>0.2542372881355932</v>
      </c>
      <c r="T1243" s="36">
        <f>(I1243*3+H1243*2+G1243+E1243)/C1243</f>
        <v>0.423728813559322</v>
      </c>
      <c r="U1243" s="36">
        <f>(E1243+J1243+O1243)/(C1243+J1243+O1243+Q1243)</f>
        <v>0.28346456692913385</v>
      </c>
      <c r="V1243" s="35">
        <f t="shared" si="327"/>
        <v>127</v>
      </c>
      <c r="W1243" s="35">
        <f t="shared" si="332"/>
        <v>50</v>
      </c>
      <c r="X1243" s="37">
        <f t="shared" si="325"/>
        <v>15.20503937007874</v>
      </c>
      <c r="Y1243" s="38">
        <f t="shared" si="326"/>
        <v>4.511385307605781</v>
      </c>
    </row>
    <row r="1244" spans="1:25" ht="15">
      <c r="A1244" s="28" t="s">
        <v>259</v>
      </c>
      <c r="B1244" s="28">
        <f>SUM(B1240:B1243)</f>
        <v>310</v>
      </c>
      <c r="C1244" s="28">
        <f aca="true" t="shared" si="342" ref="C1244:R1244">SUM(C1240:C1243)</f>
        <v>1135</v>
      </c>
      <c r="D1244" s="28">
        <f t="shared" si="342"/>
        <v>140</v>
      </c>
      <c r="E1244" s="28">
        <f t="shared" si="342"/>
        <v>256</v>
      </c>
      <c r="F1244" s="28">
        <f t="shared" si="342"/>
        <v>167</v>
      </c>
      <c r="G1244" s="28">
        <f t="shared" si="342"/>
        <v>62</v>
      </c>
      <c r="H1244" s="28">
        <f t="shared" si="342"/>
        <v>3</v>
      </c>
      <c r="I1244" s="28">
        <f t="shared" si="342"/>
        <v>54</v>
      </c>
      <c r="J1244" s="28">
        <f t="shared" si="342"/>
        <v>93</v>
      </c>
      <c r="K1244" s="28">
        <f t="shared" si="342"/>
        <v>293</v>
      </c>
      <c r="L1244" s="28">
        <f t="shared" si="342"/>
        <v>11</v>
      </c>
      <c r="M1244" s="28">
        <f t="shared" si="342"/>
        <v>18</v>
      </c>
      <c r="N1244" s="28">
        <f t="shared" si="342"/>
        <v>6</v>
      </c>
      <c r="O1244" s="28">
        <f t="shared" si="342"/>
        <v>8</v>
      </c>
      <c r="P1244" s="28">
        <f t="shared" si="342"/>
        <v>0</v>
      </c>
      <c r="Q1244" s="28">
        <f t="shared" si="342"/>
        <v>5</v>
      </c>
      <c r="R1244" s="28">
        <f t="shared" si="342"/>
        <v>26</v>
      </c>
      <c r="S1244" s="29">
        <f>E1244/C1244</f>
        <v>0.22555066079295155</v>
      </c>
      <c r="T1244" s="29">
        <f>(I1244*3+H1244*2+G1244+E1244)/C1244</f>
        <v>0.4281938325991189</v>
      </c>
      <c r="U1244" s="29">
        <f>(E1244+J1244+O1244)/(C1244+J1244+O1244+Q1244)</f>
        <v>0.2876712328767123</v>
      </c>
      <c r="V1244" s="42">
        <f t="shared" si="327"/>
        <v>1241</v>
      </c>
      <c r="W1244" s="28">
        <f t="shared" si="332"/>
        <v>486</v>
      </c>
      <c r="X1244" s="30">
        <f aca="true" t="shared" si="343" ref="X1244:X1261">((E1244+J1244+O1244-N1244-R1244)*(W1244+(0.26*(J1244+O1244)+(0.52*(P1244+Q1244+M1244))))/(C1244+J1244+O1244+P1244+Q1244))</f>
        <v>137.2856567284448</v>
      </c>
      <c r="Y1244" s="31">
        <f aca="true" t="shared" si="344" ref="Y1244:Y1261">(((X1244*(3*1458))/162)/(C1244-E1244+P1244+Q1244+N1244+R1244))</f>
        <v>4.046629619724901</v>
      </c>
    </row>
    <row r="1245" spans="22:25" ht="15">
      <c r="V1245" s="42"/>
      <c r="X1245" s="28"/>
      <c r="Y1245" s="28"/>
    </row>
    <row r="1246" spans="1:25" ht="15.75">
      <c r="A1246" s="32" t="s">
        <v>103</v>
      </c>
      <c r="C1246" s="27">
        <v>1985</v>
      </c>
      <c r="V1246" s="42"/>
      <c r="X1246" s="28"/>
      <c r="Y1246" s="28"/>
    </row>
    <row r="1247" spans="1:25" ht="15">
      <c r="A1247" s="28">
        <v>1985</v>
      </c>
      <c r="B1247" s="28">
        <v>66</v>
      </c>
      <c r="C1247" s="28">
        <v>193</v>
      </c>
      <c r="D1247" s="28">
        <v>34</v>
      </c>
      <c r="E1247" s="28">
        <v>54</v>
      </c>
      <c r="F1247" s="28">
        <v>26</v>
      </c>
      <c r="G1247" s="28">
        <v>3</v>
      </c>
      <c r="H1247" s="28">
        <v>0</v>
      </c>
      <c r="I1247" s="28">
        <v>10</v>
      </c>
      <c r="J1247" s="28">
        <v>29</v>
      </c>
      <c r="K1247" s="28">
        <v>20</v>
      </c>
      <c r="L1247" s="28">
        <v>1</v>
      </c>
      <c r="M1247" s="28">
        <v>1</v>
      </c>
      <c r="N1247" s="28">
        <v>0</v>
      </c>
      <c r="O1247" s="28">
        <v>0</v>
      </c>
      <c r="P1247" s="28">
        <v>0</v>
      </c>
      <c r="Q1247" s="28">
        <v>0</v>
      </c>
      <c r="R1247" s="28">
        <v>2</v>
      </c>
      <c r="S1247" s="29">
        <f>E1247/C1247</f>
        <v>0.27979274611398963</v>
      </c>
      <c r="T1247" s="29">
        <f>(I1247*3+H1247*2+G1247+E1247)/C1247</f>
        <v>0.45077720207253885</v>
      </c>
      <c r="U1247" s="29">
        <f>(E1247+J1247+O1247)/(C1247+J1247+O1247+Q1247)</f>
        <v>0.3738738738738739</v>
      </c>
      <c r="V1247" s="42">
        <f t="shared" si="327"/>
        <v>222</v>
      </c>
      <c r="W1247" s="28">
        <f t="shared" si="332"/>
        <v>87</v>
      </c>
      <c r="X1247" s="30">
        <f t="shared" si="343"/>
        <v>34.68405405405406</v>
      </c>
      <c r="Y1247" s="31">
        <f t="shared" si="344"/>
        <v>6.641627372052905</v>
      </c>
    </row>
    <row r="1248" spans="22:25" ht="15">
      <c r="V1248" s="42"/>
      <c r="X1248" s="28"/>
      <c r="Y1248" s="28"/>
    </row>
    <row r="1249" spans="1:25" ht="15.75">
      <c r="A1249" s="32" t="s">
        <v>104</v>
      </c>
      <c r="C1249" s="33" t="s">
        <v>105</v>
      </c>
      <c r="V1249" s="42"/>
      <c r="X1249" s="28"/>
      <c r="Y1249" s="28"/>
    </row>
    <row r="1250" spans="1:25" ht="15">
      <c r="A1250" s="28">
        <v>2001</v>
      </c>
      <c r="B1250" s="28">
        <v>155</v>
      </c>
      <c r="C1250" s="28">
        <v>544</v>
      </c>
      <c r="D1250" s="28">
        <v>61</v>
      </c>
      <c r="E1250" s="28">
        <v>137</v>
      </c>
      <c r="F1250" s="28">
        <v>44</v>
      </c>
      <c r="G1250" s="28">
        <v>14</v>
      </c>
      <c r="H1250" s="28">
        <v>8</v>
      </c>
      <c r="I1250" s="28">
        <v>3</v>
      </c>
      <c r="J1250" s="28">
        <v>38</v>
      </c>
      <c r="K1250" s="28">
        <v>59</v>
      </c>
      <c r="L1250" s="28">
        <v>13</v>
      </c>
      <c r="M1250" s="28">
        <v>35</v>
      </c>
      <c r="N1250" s="28">
        <v>11</v>
      </c>
      <c r="O1250" s="28">
        <v>5</v>
      </c>
      <c r="P1250" s="28">
        <v>2</v>
      </c>
      <c r="Q1250" s="28">
        <v>2</v>
      </c>
      <c r="R1250" s="28">
        <v>4</v>
      </c>
      <c r="S1250" s="29">
        <f>E1250/C1250</f>
        <v>0.25183823529411764</v>
      </c>
      <c r="T1250" s="29">
        <f>(I1250*3+H1250*2+G1250+E1250)/C1250</f>
        <v>0.3235294117647059</v>
      </c>
      <c r="U1250" s="29">
        <f>(E1250+J1250+O1250)/(C1250+J1250+O1250+Q1250)</f>
        <v>0.30560271646859083</v>
      </c>
      <c r="V1250" s="42">
        <f t="shared" si="327"/>
        <v>591</v>
      </c>
      <c r="W1250" s="28">
        <f t="shared" si="332"/>
        <v>176</v>
      </c>
      <c r="X1250" s="30">
        <f t="shared" si="343"/>
        <v>57.92030456852792</v>
      </c>
      <c r="Y1250" s="31">
        <f t="shared" si="344"/>
        <v>3.671005219132051</v>
      </c>
    </row>
    <row r="1251" spans="1:25" ht="15">
      <c r="A1251" s="35">
        <v>2002</v>
      </c>
      <c r="B1251" s="35">
        <v>79</v>
      </c>
      <c r="C1251" s="35">
        <v>233</v>
      </c>
      <c r="D1251" s="35">
        <v>34</v>
      </c>
      <c r="E1251" s="35">
        <v>64</v>
      </c>
      <c r="F1251" s="35">
        <v>23</v>
      </c>
      <c r="G1251" s="35">
        <v>7</v>
      </c>
      <c r="H1251" s="35">
        <v>2</v>
      </c>
      <c r="I1251" s="35">
        <v>3</v>
      </c>
      <c r="J1251" s="35">
        <v>8</v>
      </c>
      <c r="K1251" s="35">
        <v>20</v>
      </c>
      <c r="L1251" s="35">
        <v>7</v>
      </c>
      <c r="M1251" s="35">
        <v>13</v>
      </c>
      <c r="N1251" s="35">
        <v>1</v>
      </c>
      <c r="O1251" s="35">
        <v>2</v>
      </c>
      <c r="P1251" s="35">
        <v>2</v>
      </c>
      <c r="Q1251" s="35">
        <v>1</v>
      </c>
      <c r="R1251" s="35">
        <v>1</v>
      </c>
      <c r="S1251" s="36">
        <f>E1251/C1251</f>
        <v>0.27467811158798283</v>
      </c>
      <c r="T1251" s="36">
        <f>(I1251*3+H1251*2+G1251+E1251)/C1251</f>
        <v>0.3605150214592275</v>
      </c>
      <c r="U1251" s="36">
        <f>(E1251+J1251+O1251)/(C1251+J1251+O1251+Q1251)</f>
        <v>0.30327868852459017</v>
      </c>
      <c r="V1251" s="35">
        <f t="shared" si="327"/>
        <v>246</v>
      </c>
      <c r="W1251" s="35">
        <f t="shared" si="332"/>
        <v>84</v>
      </c>
      <c r="X1251" s="37">
        <f t="shared" si="343"/>
        <v>27.781463414634146</v>
      </c>
      <c r="Y1251" s="38">
        <f t="shared" si="344"/>
        <v>4.310916736753574</v>
      </c>
    </row>
    <row r="1252" spans="1:25" ht="15">
      <c r="A1252" s="28" t="s">
        <v>259</v>
      </c>
      <c r="B1252" s="28">
        <f>SUM(B1250:B1251)</f>
        <v>234</v>
      </c>
      <c r="C1252" s="28">
        <f aca="true" t="shared" si="345" ref="C1252:R1252">SUM(C1250:C1251)</f>
        <v>777</v>
      </c>
      <c r="D1252" s="28">
        <f t="shared" si="345"/>
        <v>95</v>
      </c>
      <c r="E1252" s="28">
        <f t="shared" si="345"/>
        <v>201</v>
      </c>
      <c r="F1252" s="28">
        <f t="shared" si="345"/>
        <v>67</v>
      </c>
      <c r="G1252" s="28">
        <f t="shared" si="345"/>
        <v>21</v>
      </c>
      <c r="H1252" s="28">
        <f t="shared" si="345"/>
        <v>10</v>
      </c>
      <c r="I1252" s="28">
        <f t="shared" si="345"/>
        <v>6</v>
      </c>
      <c r="J1252" s="28">
        <f t="shared" si="345"/>
        <v>46</v>
      </c>
      <c r="K1252" s="28">
        <f t="shared" si="345"/>
        <v>79</v>
      </c>
      <c r="L1252" s="28">
        <f t="shared" si="345"/>
        <v>20</v>
      </c>
      <c r="M1252" s="28">
        <f t="shared" si="345"/>
        <v>48</v>
      </c>
      <c r="N1252" s="28">
        <f t="shared" si="345"/>
        <v>12</v>
      </c>
      <c r="O1252" s="28">
        <f t="shared" si="345"/>
        <v>7</v>
      </c>
      <c r="P1252" s="28">
        <f t="shared" si="345"/>
        <v>4</v>
      </c>
      <c r="Q1252" s="28">
        <f t="shared" si="345"/>
        <v>3</v>
      </c>
      <c r="R1252" s="28">
        <f t="shared" si="345"/>
        <v>5</v>
      </c>
      <c r="S1252" s="29">
        <f>E1252/C1252</f>
        <v>0.25868725868725867</v>
      </c>
      <c r="T1252" s="29">
        <f>(I1252*3+H1252*2+G1252+E1252)/C1252</f>
        <v>0.33462033462033464</v>
      </c>
      <c r="U1252" s="29">
        <f>(E1252+J1252+O1252)/(C1252+J1252+O1252+Q1252)</f>
        <v>0.304921968787515</v>
      </c>
      <c r="V1252" s="42">
        <f t="shared" si="327"/>
        <v>837</v>
      </c>
      <c r="W1252" s="28">
        <f t="shared" si="332"/>
        <v>260</v>
      </c>
      <c r="X1252" s="30">
        <f t="shared" si="343"/>
        <v>85.62014336917562</v>
      </c>
      <c r="Y1252" s="31">
        <f t="shared" si="344"/>
        <v>3.852906451612903</v>
      </c>
    </row>
    <row r="1253" spans="22:25" ht="15">
      <c r="V1253" s="42"/>
      <c r="X1253" s="28"/>
      <c r="Y1253" s="28"/>
    </row>
    <row r="1254" spans="1:25" ht="15.75">
      <c r="A1254" s="32" t="s">
        <v>106</v>
      </c>
      <c r="C1254" s="33" t="s">
        <v>107</v>
      </c>
      <c r="G1254" s="45" t="s">
        <v>294</v>
      </c>
      <c r="V1254" s="42"/>
      <c r="X1254" s="28"/>
      <c r="Y1254" s="28"/>
    </row>
    <row r="1255" spans="1:25" ht="15">
      <c r="A1255" s="28">
        <v>1980</v>
      </c>
      <c r="B1255" s="28">
        <v>24</v>
      </c>
      <c r="C1255" s="28">
        <v>92</v>
      </c>
      <c r="D1255" s="28">
        <v>11</v>
      </c>
      <c r="E1255" s="28">
        <v>29</v>
      </c>
      <c r="F1255" s="28">
        <v>15</v>
      </c>
      <c r="G1255" s="28">
        <v>5</v>
      </c>
      <c r="H1255" s="28">
        <v>1</v>
      </c>
      <c r="I1255" s="28">
        <v>3</v>
      </c>
      <c r="J1255" s="28">
        <v>8</v>
      </c>
      <c r="K1255" s="28">
        <v>8</v>
      </c>
      <c r="L1255" s="28">
        <v>0</v>
      </c>
      <c r="M1255" s="28">
        <v>0</v>
      </c>
      <c r="N1255" s="28">
        <v>0</v>
      </c>
      <c r="O1255" s="28">
        <v>0</v>
      </c>
      <c r="P1255" s="28">
        <v>0</v>
      </c>
      <c r="Q1255" s="28">
        <v>2</v>
      </c>
      <c r="R1255" s="28">
        <v>3</v>
      </c>
      <c r="S1255" s="29">
        <f>E1255/C1255</f>
        <v>0.31521739130434784</v>
      </c>
      <c r="T1255" s="29">
        <f>(I1255*3+H1255*2+G1255+E1255)/C1255</f>
        <v>0.4891304347826087</v>
      </c>
      <c r="U1255" s="29">
        <f>(E1255+J1255+O1255)/(C1255+J1255+O1255+Q1255)</f>
        <v>0.3627450980392157</v>
      </c>
      <c r="V1255" s="42">
        <f aca="true" t="shared" si="346" ref="V1255:V1261">(C1255+J1255+O1255+P1255+Q1255)</f>
        <v>102</v>
      </c>
      <c r="W1255" s="28">
        <f t="shared" si="332"/>
        <v>45</v>
      </c>
      <c r="X1255" s="30">
        <f t="shared" si="343"/>
        <v>16.04</v>
      </c>
      <c r="Y1255" s="31">
        <f t="shared" si="344"/>
        <v>6.368823529411763</v>
      </c>
    </row>
    <row r="1256" spans="1:25" ht="15">
      <c r="A1256" s="28">
        <v>1983</v>
      </c>
      <c r="B1256" s="28">
        <v>139</v>
      </c>
      <c r="C1256" s="28">
        <v>447</v>
      </c>
      <c r="D1256" s="28">
        <v>51</v>
      </c>
      <c r="E1256" s="28">
        <v>109</v>
      </c>
      <c r="F1256" s="28">
        <v>54</v>
      </c>
      <c r="G1256" s="28">
        <v>24</v>
      </c>
      <c r="H1256" s="28">
        <v>6</v>
      </c>
      <c r="I1256" s="28">
        <v>13</v>
      </c>
      <c r="J1256" s="28">
        <v>57</v>
      </c>
      <c r="K1256" s="28">
        <v>67</v>
      </c>
      <c r="L1256" s="28">
        <v>8</v>
      </c>
      <c r="M1256" s="28">
        <v>0</v>
      </c>
      <c r="N1256" s="28">
        <v>0</v>
      </c>
      <c r="O1256" s="28">
        <v>3</v>
      </c>
      <c r="P1256" s="28">
        <v>0</v>
      </c>
      <c r="Q1256" s="28">
        <v>3</v>
      </c>
      <c r="R1256" s="28">
        <v>16</v>
      </c>
      <c r="S1256" s="29">
        <f>E1256/C1256</f>
        <v>0.24384787472035793</v>
      </c>
      <c r="T1256" s="29">
        <f>(I1256*3+H1256*2+G1256+E1256)/C1256</f>
        <v>0.4116331096196868</v>
      </c>
      <c r="U1256" s="29">
        <f>(E1256+J1256+O1256)/(C1256+J1256+O1256+Q1256)</f>
        <v>0.33137254901960783</v>
      </c>
      <c r="V1256" s="42">
        <f t="shared" si="346"/>
        <v>510</v>
      </c>
      <c r="W1256" s="28">
        <f t="shared" si="332"/>
        <v>184</v>
      </c>
      <c r="X1256" s="30">
        <f t="shared" si="343"/>
        <v>60.348</v>
      </c>
      <c r="Y1256" s="31">
        <f t="shared" si="344"/>
        <v>4.564134453781512</v>
      </c>
    </row>
    <row r="1257" spans="1:25" ht="15">
      <c r="A1257" s="35">
        <v>1984</v>
      </c>
      <c r="B1257" s="35">
        <v>34</v>
      </c>
      <c r="C1257" s="35">
        <v>60</v>
      </c>
      <c r="D1257" s="35">
        <v>3</v>
      </c>
      <c r="E1257" s="35">
        <v>13</v>
      </c>
      <c r="F1257" s="35">
        <v>10</v>
      </c>
      <c r="G1257" s="35">
        <v>2</v>
      </c>
      <c r="H1257" s="35">
        <v>1</v>
      </c>
      <c r="I1257" s="35">
        <v>1</v>
      </c>
      <c r="J1257" s="35">
        <v>9</v>
      </c>
      <c r="K1257" s="35">
        <v>3</v>
      </c>
      <c r="L1257" s="35">
        <v>3</v>
      </c>
      <c r="M1257" s="35">
        <v>0</v>
      </c>
      <c r="N1257" s="35">
        <v>0</v>
      </c>
      <c r="O1257" s="35">
        <v>0</v>
      </c>
      <c r="P1257" s="35">
        <v>0</v>
      </c>
      <c r="Q1257" s="35">
        <v>0</v>
      </c>
      <c r="R1257" s="35">
        <v>4</v>
      </c>
      <c r="S1257" s="36">
        <f>E1257/C1257</f>
        <v>0.21666666666666667</v>
      </c>
      <c r="T1257" s="36">
        <f>(I1257*3+H1257*2+G1257+E1257)/C1257</f>
        <v>0.3333333333333333</v>
      </c>
      <c r="U1257" s="36">
        <f>(E1257+J1257+O1257)/(C1257+J1257+O1257+Q1257)</f>
        <v>0.3188405797101449</v>
      </c>
      <c r="V1257" s="35">
        <f t="shared" si="346"/>
        <v>69</v>
      </c>
      <c r="W1257" s="35">
        <f t="shared" si="332"/>
        <v>20</v>
      </c>
      <c r="X1257" s="37">
        <f t="shared" si="343"/>
        <v>5.827826086956522</v>
      </c>
      <c r="Y1257" s="38">
        <f t="shared" si="344"/>
        <v>3.0853196930946294</v>
      </c>
    </row>
    <row r="1258" spans="1:25" ht="15">
      <c r="A1258" t="s">
        <v>259</v>
      </c>
      <c r="B1258">
        <f>SUM(B1255:B1257)</f>
        <v>197</v>
      </c>
      <c r="C1258">
        <f aca="true" t="shared" si="347" ref="C1258:R1258">SUM(C1255:C1257)</f>
        <v>599</v>
      </c>
      <c r="D1258">
        <f t="shared" si="347"/>
        <v>65</v>
      </c>
      <c r="E1258">
        <f t="shared" si="347"/>
        <v>151</v>
      </c>
      <c r="F1258">
        <f t="shared" si="347"/>
        <v>79</v>
      </c>
      <c r="G1258">
        <f t="shared" si="347"/>
        <v>31</v>
      </c>
      <c r="H1258">
        <f t="shared" si="347"/>
        <v>8</v>
      </c>
      <c r="I1258">
        <f t="shared" si="347"/>
        <v>17</v>
      </c>
      <c r="J1258">
        <f t="shared" si="347"/>
        <v>74</v>
      </c>
      <c r="K1258">
        <f t="shared" si="347"/>
        <v>78</v>
      </c>
      <c r="L1258">
        <f t="shared" si="347"/>
        <v>11</v>
      </c>
      <c r="M1258">
        <f t="shared" si="347"/>
        <v>0</v>
      </c>
      <c r="N1258">
        <f t="shared" si="347"/>
        <v>0</v>
      </c>
      <c r="O1258">
        <f t="shared" si="347"/>
        <v>3</v>
      </c>
      <c r="P1258">
        <f t="shared" si="347"/>
        <v>0</v>
      </c>
      <c r="Q1258">
        <f t="shared" si="347"/>
        <v>5</v>
      </c>
      <c r="R1258">
        <f t="shared" si="347"/>
        <v>23</v>
      </c>
      <c r="S1258" s="46">
        <f>E1258/C1258</f>
        <v>0.25208681135225375</v>
      </c>
      <c r="T1258" s="46">
        <f>(I1258*3+H1258*2+G1258+E1258)/C1258</f>
        <v>0.41569282136894825</v>
      </c>
      <c r="U1258" s="46">
        <f>(E1258+J1258+O1258)/(C1258+J1258+O1258+Q1258)</f>
        <v>0.33480176211453744</v>
      </c>
      <c r="V1258" s="42">
        <f t="shared" si="346"/>
        <v>681</v>
      </c>
      <c r="W1258" s="28">
        <f t="shared" si="332"/>
        <v>249</v>
      </c>
      <c r="X1258" s="30">
        <f t="shared" si="343"/>
        <v>81.76519823788546</v>
      </c>
      <c r="Y1258" s="31">
        <f t="shared" si="344"/>
        <v>4.637941916854847</v>
      </c>
    </row>
    <row r="1259" spans="22:25" ht="15">
      <c r="V1259" s="42"/>
      <c r="X1259" s="28"/>
      <c r="Y1259" s="28"/>
    </row>
    <row r="1260" spans="1:25" ht="15.75">
      <c r="A1260" s="32" t="s">
        <v>108</v>
      </c>
      <c r="C1260" s="27">
        <v>1992</v>
      </c>
      <c r="V1260" s="42"/>
      <c r="X1260" s="28"/>
      <c r="Y1260" s="28"/>
    </row>
    <row r="1261" spans="1:25" ht="15">
      <c r="A1261" s="28">
        <v>1992</v>
      </c>
      <c r="B1261" s="28">
        <v>57</v>
      </c>
      <c r="C1261" s="28">
        <v>96</v>
      </c>
      <c r="D1261" s="28">
        <v>13</v>
      </c>
      <c r="E1261" s="28">
        <v>23</v>
      </c>
      <c r="F1261" s="28">
        <v>6</v>
      </c>
      <c r="G1261" s="28">
        <v>2</v>
      </c>
      <c r="H1261" s="28">
        <v>3</v>
      </c>
      <c r="I1261" s="28">
        <v>0</v>
      </c>
      <c r="J1261" s="28">
        <v>8</v>
      </c>
      <c r="K1261" s="28">
        <v>15</v>
      </c>
      <c r="L1261" s="28">
        <v>2</v>
      </c>
      <c r="M1261" s="28">
        <v>5</v>
      </c>
      <c r="N1261" s="28">
        <v>2</v>
      </c>
      <c r="O1261" s="28">
        <v>0</v>
      </c>
      <c r="P1261" s="28">
        <v>0</v>
      </c>
      <c r="Q1261" s="28">
        <v>0</v>
      </c>
      <c r="R1261" s="28">
        <v>0</v>
      </c>
      <c r="S1261" s="29">
        <f>E1261/C1261</f>
        <v>0.23958333333333334</v>
      </c>
      <c r="T1261" s="29">
        <f>(I1261*3+H1261*2+G1261+E1261)/C1261</f>
        <v>0.3229166666666667</v>
      </c>
      <c r="U1261" s="29">
        <f>(E1261+J1261+O1261)/(C1261+J1261+O1261+Q1261)</f>
        <v>0.2980769230769231</v>
      </c>
      <c r="V1261" s="42">
        <f t="shared" si="346"/>
        <v>104</v>
      </c>
      <c r="W1261" s="28">
        <f t="shared" si="332"/>
        <v>31</v>
      </c>
      <c r="X1261" s="30">
        <f t="shared" si="343"/>
        <v>9.94923076923077</v>
      </c>
      <c r="Y1261" s="31">
        <f t="shared" si="344"/>
        <v>3.581723076923077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Steinberg</dc:creator>
  <cp:keywords/>
  <dc:description/>
  <cp:lastModifiedBy>Larry Steinberg</cp:lastModifiedBy>
  <dcterms:created xsi:type="dcterms:W3CDTF">2013-10-25T21:10:52Z</dcterms:created>
  <cp:category/>
  <cp:version/>
  <cp:contentType/>
  <cp:contentStatus/>
</cp:coreProperties>
</file>